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Marketing und Vertrieb\Produkt\Produktunterlagen und Zusatzinformationen\SF Animal\ANIMAL QUANT\"/>
    </mc:Choice>
  </mc:AlternateContent>
  <bookViews>
    <workbookView xWindow="120" yWindow="60" windowWidth="13995" windowHeight="10230"/>
  </bookViews>
  <sheets>
    <sheet name="Tabelle1" sheetId="1" r:id="rId1"/>
    <sheet name="Tabelle2" sheetId="2" r:id="rId2"/>
    <sheet name="Tabelle3" sheetId="3" r:id="rId3"/>
  </sheets>
  <externalReferences>
    <externalReference r:id="rId4"/>
  </externalReferences>
  <definedNames>
    <definedName name="_xlnm.Print_Area" localSheetId="0">Tabelle1!$J$59</definedName>
  </definedNames>
  <calcPr calcId="152511"/>
</workbook>
</file>

<file path=xl/calcChain.xml><?xml version="1.0" encoding="utf-8"?>
<calcChain xmlns="http://schemas.openxmlformats.org/spreadsheetml/2006/main">
  <c r="G28" i="1" l="1"/>
  <c r="G29" i="1" s="1"/>
  <c r="G34" i="1" l="1"/>
  <c r="L14" i="1" l="1"/>
  <c r="M14" i="1"/>
  <c r="N14" i="1"/>
  <c r="O14" i="1"/>
  <c r="P14" i="1"/>
  <c r="L44" i="1" l="1"/>
  <c r="L42" i="1"/>
  <c r="G40" i="1" l="1"/>
  <c r="G42" i="1"/>
  <c r="G44" i="1"/>
  <c r="G36" i="1"/>
  <c r="G38" i="1"/>
</calcChain>
</file>

<file path=xl/sharedStrings.xml><?xml version="1.0" encoding="utf-8"?>
<sst xmlns="http://schemas.openxmlformats.org/spreadsheetml/2006/main" count="84" uniqueCount="63">
  <si>
    <t>:</t>
  </si>
  <si>
    <t>Please fill in respective values in blue cells</t>
  </si>
  <si>
    <t>Please read results in green cells</t>
  </si>
  <si>
    <t>Optional information</t>
  </si>
  <si>
    <t>Hinweise | Instructions</t>
  </si>
  <si>
    <t>Datum | Date:</t>
  </si>
  <si>
    <t xml:space="preserve">CONGEN Biotechnologie GmbH | Robert-Rössle-Str. 10 | 13125 Berlin | Germany | </t>
  </si>
  <si>
    <r>
      <t xml:space="preserve">Kontakt </t>
    </r>
    <r>
      <rPr>
        <sz val="8"/>
        <rFont val="Arial"/>
        <family val="2"/>
      </rPr>
      <t>| Contact:</t>
    </r>
  </si>
  <si>
    <t>Bearbeiter (Kürzel) | Operator (code):</t>
  </si>
  <si>
    <t>Parameter / Bestellnr. | Parameter / product code:</t>
  </si>
  <si>
    <t>Lot-nr. | Lot no. :</t>
  </si>
  <si>
    <t>Verfallsdatum | Expiry date :</t>
  </si>
  <si>
    <r>
      <t xml:space="preserve">PCR Gerät </t>
    </r>
    <r>
      <rPr>
        <sz val="10"/>
        <rFont val="Arial"/>
        <family val="2"/>
      </rPr>
      <t>|</t>
    </r>
    <r>
      <rPr>
        <sz val="10"/>
        <rFont val="Tahoma"/>
        <family val="2"/>
      </rPr>
      <t xml:space="preserve"> PCR device :</t>
    </r>
  </si>
  <si>
    <t>K-Faktor | K-factor:</t>
  </si>
  <si>
    <t>a</t>
  </si>
  <si>
    <t>b</t>
  </si>
  <si>
    <t>Gemessene Konzentration PTC [%] | Determined concentration PTC [%]:</t>
  </si>
  <si>
    <t>Kopienzahl | Copy number</t>
  </si>
  <si>
    <t>Probenbez. | sample ID</t>
  </si>
  <si>
    <t>Kopienzahl PTC 1 [Kopien] | copy number PTC 1 [copies]:</t>
  </si>
  <si>
    <t>Kopienzahl PTC 2 [Kopien] | copy number PTC 2 [copies]:</t>
  </si>
  <si>
    <t>tierartspezifisches System** | animal specific system**:</t>
  </si>
  <si>
    <t xml:space="preserve">tierartspezifisches System** | </t>
  </si>
  <si>
    <t>animal specific system**</t>
  </si>
  <si>
    <r>
      <t>* Bei den SureFood</t>
    </r>
    <r>
      <rPr>
        <vertAlign val="superscript"/>
        <sz val="10"/>
        <rFont val="Tahoma"/>
        <family val="2"/>
      </rPr>
      <t>®</t>
    </r>
    <r>
      <rPr>
        <sz val="10"/>
        <rFont val="Tahoma"/>
        <family val="2"/>
      </rPr>
      <t xml:space="preserve"> ANIMAL QUANT Kits ist die Konzentration der Positivkontrolle immer 100 %.  | </t>
    </r>
  </si>
  <si>
    <t>Bitte entsprechende Werte in blaue Felder eintragen</t>
  </si>
  <si>
    <t>Entnehmen Sie die Ergebnisse den grünen Feldern</t>
  </si>
  <si>
    <t>Optionale Information</t>
  </si>
  <si>
    <r>
      <t>* For SureFood</t>
    </r>
    <r>
      <rPr>
        <vertAlign val="superscript"/>
        <sz val="10"/>
        <rFont val="Tahoma"/>
        <family val="2"/>
      </rPr>
      <t>®</t>
    </r>
    <r>
      <rPr>
        <sz val="10"/>
        <rFont val="Tahoma"/>
        <family val="2"/>
      </rPr>
      <t xml:space="preserve"> ANIMAL QUANT kits, the concentration of the positive control is alyways 100 %.</t>
    </r>
  </si>
  <si>
    <t>Mittelwert Tierart DNA Konzentration in % |           average animal specific DNA concentration in %</t>
  </si>
  <si>
    <r>
      <t>Dieses Blatt kann genutzt werden, um Steigung s und R</t>
    </r>
    <r>
      <rPr>
        <vertAlign val="superscript"/>
        <sz val="10"/>
        <rFont val="Tahoma"/>
        <family val="2"/>
      </rPr>
      <t>2</t>
    </r>
    <r>
      <rPr>
        <sz val="10"/>
        <rFont val="Tahoma"/>
        <family val="2"/>
      </rPr>
      <t xml:space="preserve"> für die Standardgerade </t>
    </r>
  </si>
  <si>
    <t>aus den Cp Werten der Verdünnungsreihe der Standard-DNA zu bestimmen |</t>
  </si>
  <si>
    <r>
      <t>This sheet can be used for determination of slope s and R</t>
    </r>
    <r>
      <rPr>
        <vertAlign val="superscript"/>
        <sz val="10"/>
        <rFont val="Tahoma"/>
        <family val="2"/>
      </rPr>
      <t>2</t>
    </r>
    <r>
      <rPr>
        <sz val="10"/>
        <rFont val="Tahoma"/>
        <family val="2"/>
      </rPr>
      <t xml:space="preserve"> of the standard curve </t>
    </r>
  </si>
  <si>
    <t>based on the Cp values of the standard DNA dilution series</t>
  </si>
  <si>
    <t>S1</t>
  </si>
  <si>
    <t>S2</t>
  </si>
  <si>
    <t>S3</t>
  </si>
  <si>
    <t>S4</t>
  </si>
  <si>
    <t>S5</t>
  </si>
  <si>
    <t>Kopienzahl Standard |</t>
  </si>
  <si>
    <t>Copy number standard</t>
  </si>
  <si>
    <t>Log Kopienzahl |</t>
  </si>
  <si>
    <t>Log copy number</t>
  </si>
  <si>
    <t>Cp Standard |</t>
  </si>
  <si>
    <t xml:space="preserve">Cp standard </t>
  </si>
  <si>
    <r>
      <t xml:space="preserve">Steigung </t>
    </r>
    <r>
      <rPr>
        <b/>
        <sz val="10"/>
        <rFont val="Tahoma"/>
        <family val="2"/>
      </rPr>
      <t>s</t>
    </r>
    <r>
      <rPr>
        <sz val="10"/>
        <rFont val="Tahoma"/>
        <family val="2"/>
      </rPr>
      <t xml:space="preserve"> |</t>
    </r>
  </si>
  <si>
    <r>
      <t xml:space="preserve">slope </t>
    </r>
    <r>
      <rPr>
        <b/>
        <sz val="10"/>
        <rFont val="Tahoma"/>
        <family val="2"/>
      </rPr>
      <t>s</t>
    </r>
  </si>
  <si>
    <r>
      <t xml:space="preserve">Korrelationskoeffizient </t>
    </r>
    <r>
      <rPr>
        <b/>
        <sz val="10"/>
        <rFont val="Tahoma"/>
        <family val="2"/>
      </rPr>
      <t>R</t>
    </r>
    <r>
      <rPr>
        <b/>
        <vertAlign val="superscript"/>
        <sz val="10"/>
        <rFont val="Tahoma"/>
        <family val="2"/>
      </rPr>
      <t>2</t>
    </r>
    <r>
      <rPr>
        <sz val="10"/>
        <rFont val="Tahoma"/>
        <family val="2"/>
      </rPr>
      <t xml:space="preserve"> |</t>
    </r>
  </si>
  <si>
    <r>
      <t xml:space="preserve">correlation coefficient </t>
    </r>
    <r>
      <rPr>
        <b/>
        <sz val="10"/>
        <rFont val="Tahoma"/>
        <family val="2"/>
      </rPr>
      <t>R</t>
    </r>
    <r>
      <rPr>
        <b/>
        <vertAlign val="superscript"/>
        <sz val="10"/>
        <rFont val="Tahoma"/>
        <family val="2"/>
      </rPr>
      <t>2</t>
    </r>
  </si>
  <si>
    <t>Ansatz 5 µl DNA+ 20 µl Master-Mix | PCR assay 5 µl DNA + 20 µl Master-Mix</t>
  </si>
  <si>
    <t>Referenzgen-System |</t>
  </si>
  <si>
    <t>reference gene system</t>
  </si>
  <si>
    <t>Referenzgen System | reference gene system</t>
  </si>
  <si>
    <t>Seite | page 2/2</t>
  </si>
  <si>
    <t>T +49-30-9489-3500 |  M info@congen.de | www.congen.de</t>
  </si>
  <si>
    <t>Konzentration Positivkontrolle (PTC) [%]* | Concentration positive control (PTC) [%]*:</t>
  </si>
  <si>
    <t>Probennr. | sample no.</t>
  </si>
  <si>
    <t>** z.B. Rind, Schwein, Huhn, Pute</t>
  </si>
  <si>
    <t>** for example Beef, Pork, Chicken, Turkey</t>
  </si>
  <si>
    <t>October 2026                                                                                                                                                        Seite | page 1/2</t>
  </si>
  <si>
    <t>October 2026</t>
  </si>
  <si>
    <r>
      <t>SureFood</t>
    </r>
    <r>
      <rPr>
        <b/>
        <vertAlign val="superscript"/>
        <sz val="12"/>
        <rFont val="Tahoma"/>
        <family val="2"/>
      </rPr>
      <t>®</t>
    </r>
    <r>
      <rPr>
        <b/>
        <sz val="12"/>
        <rFont val="Tahoma"/>
        <family val="2"/>
      </rPr>
      <t xml:space="preserve"> ANIMAL QUANT - Auswertungsvorlage | Data interpretation sheet</t>
    </r>
  </si>
  <si>
    <r>
      <t>SureFood</t>
    </r>
    <r>
      <rPr>
        <b/>
        <vertAlign val="superscript"/>
        <sz val="12"/>
        <rFont val="Tahoma"/>
        <family val="2"/>
      </rPr>
      <t>®</t>
    </r>
    <r>
      <rPr>
        <b/>
        <sz val="12"/>
        <rFont val="Tahoma"/>
        <family val="2"/>
      </rPr>
      <t xml:space="preserve"> ANIMAL QUANT - Standardgerade | standard curve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</si>
</sst>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5" x14ac:knownFonts="1">
    <font>
      <sz val="10"/>
      <name val="Arial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vertAlign val="superscript"/>
      <sz val="10"/>
      <name val="Tahoma"/>
      <family val="2"/>
    </font>
    <font>
      <b/>
      <vertAlign val="superscript"/>
      <sz val="10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sz val="10"/>
      <color rgb="FFFF0000"/>
      <name val="Tahoma"/>
      <family val="2"/>
    </font>
    <font>
      <sz val="10"/>
      <name val="Arial"/>
      <family val="2"/>
    </font>
    <font>
      <b/>
      <sz val="10"/>
      <color rgb="FFFF0000"/>
      <name val="Tahoma"/>
      <family val="2"/>
    </font>
    <font>
      <b/>
      <sz val="12"/>
      <name val="Tahoma"/>
      <family val="2"/>
    </font>
    <font>
      <b/>
      <vertAlign val="superscript"/>
      <sz val="12"/>
      <name val="Tahoma"/>
      <family val="2"/>
    </font>
    <font>
      <b/>
      <sz val="11"/>
      <color rgb="FFFF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darkUp">
        <fgColor indexed="9"/>
        <bgColor indexed="41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2"/>
        <bgColor indexed="41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32"/>
      </right>
      <top style="thick">
        <color indexed="32"/>
      </top>
      <bottom/>
      <diagonal/>
    </border>
    <border>
      <left/>
      <right style="thick">
        <color indexed="32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3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37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37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32"/>
      </left>
      <right/>
      <top style="thick">
        <color indexed="32"/>
      </top>
      <bottom/>
      <diagonal/>
    </border>
    <border>
      <left style="thick">
        <color indexed="32"/>
      </left>
      <right/>
      <top/>
      <bottom/>
      <diagonal/>
    </border>
    <border>
      <left style="thick">
        <color indexed="32"/>
      </left>
      <right/>
      <top/>
      <bottom style="thick">
        <color indexed="3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37"/>
      </left>
      <right/>
      <top/>
      <bottom style="medium">
        <color indexed="37"/>
      </bottom>
      <diagonal/>
    </border>
    <border>
      <left/>
      <right style="thin">
        <color indexed="64"/>
      </right>
      <top/>
      <bottom style="medium">
        <color indexed="37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37"/>
      </left>
      <right/>
      <top style="medium">
        <color indexed="37"/>
      </top>
      <bottom/>
      <diagonal/>
    </border>
    <border>
      <left/>
      <right/>
      <top style="medium">
        <color indexed="37"/>
      </top>
      <bottom/>
      <diagonal/>
    </border>
    <border>
      <left/>
      <right style="medium">
        <color indexed="37"/>
      </right>
      <top style="medium">
        <color indexed="37"/>
      </top>
      <bottom/>
      <diagonal/>
    </border>
    <border>
      <left/>
      <right/>
      <top/>
      <bottom style="medium">
        <color indexed="37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37"/>
      </bottom>
      <diagonal/>
    </border>
    <border>
      <left/>
      <right style="medium">
        <color indexed="37"/>
      </right>
      <top/>
      <bottom style="medium">
        <color indexed="37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37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37"/>
      </left>
      <right style="thick">
        <color rgb="FF000080"/>
      </right>
      <top/>
      <bottom/>
      <diagonal/>
    </border>
    <border>
      <left/>
      <right/>
      <top style="thick">
        <color indexed="1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ck">
        <color rgb="FF003399"/>
      </right>
      <top/>
      <bottom/>
      <diagonal/>
    </border>
    <border>
      <left/>
      <right/>
      <top/>
      <bottom style="thick">
        <color rgb="FF003399"/>
      </bottom>
      <diagonal/>
    </border>
    <border>
      <left/>
      <right/>
      <top style="thick">
        <color rgb="FF003399"/>
      </top>
      <bottom/>
      <diagonal/>
    </border>
    <border>
      <left/>
      <right style="thick">
        <color rgb="FF003399"/>
      </right>
      <top style="thick">
        <color rgb="FF003399"/>
      </top>
      <bottom/>
      <diagonal/>
    </border>
    <border>
      <left style="thick">
        <color rgb="FF003399"/>
      </left>
      <right/>
      <top style="thick">
        <color rgb="FF003399"/>
      </top>
      <bottom/>
      <diagonal/>
    </border>
    <border>
      <left style="thick">
        <color rgb="FF003399"/>
      </left>
      <right/>
      <top/>
      <bottom/>
      <diagonal/>
    </border>
    <border>
      <left style="thick">
        <color rgb="FF003399"/>
      </left>
      <right/>
      <top/>
      <bottom style="thick">
        <color rgb="FF003399"/>
      </bottom>
      <diagonal/>
    </border>
    <border>
      <left/>
      <right style="thick">
        <color rgb="FF003399"/>
      </right>
      <top/>
      <bottom style="thick">
        <color rgb="FF003399"/>
      </bottom>
      <diagonal/>
    </border>
    <border>
      <left/>
      <right style="thick">
        <color indexed="32"/>
      </right>
      <top/>
      <bottom style="thick">
        <color rgb="FF003399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14" fontId="2" fillId="3" borderId="6" xfId="0" applyNumberFormat="1" applyFont="1" applyFill="1" applyBorder="1" applyAlignment="1" applyProtection="1">
      <alignment horizontal="right" vertical="center"/>
      <protection locked="0"/>
    </xf>
    <xf numFmtId="0" fontId="2" fillId="3" borderId="7" xfId="0" applyFont="1" applyFill="1" applyBorder="1" applyAlignment="1" applyProtection="1">
      <alignment horizontal="right" vertical="center"/>
      <protection locked="0"/>
    </xf>
    <xf numFmtId="0" fontId="2" fillId="3" borderId="8" xfId="0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165" fontId="3" fillId="4" borderId="8" xfId="0" applyNumberFormat="1" applyFont="1" applyFill="1" applyBorder="1" applyAlignment="1" applyProtection="1">
      <alignment horizontal="center" vertical="center"/>
    </xf>
    <xf numFmtId="164" fontId="3" fillId="4" borderId="13" xfId="0" applyNumberFormat="1" applyFont="1" applyFill="1" applyBorder="1" applyAlignment="1" applyProtection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Border="1" applyProtection="1"/>
    <xf numFmtId="0" fontId="2" fillId="0" borderId="0" xfId="0" applyFont="1" applyBorder="1" applyProtection="1"/>
    <xf numFmtId="0" fontId="2" fillId="0" borderId="51" xfId="0" applyFont="1" applyBorder="1" applyProtection="1"/>
    <xf numFmtId="0" fontId="3" fillId="0" borderId="52" xfId="0" applyFont="1" applyBorder="1" applyAlignment="1" applyProtection="1">
      <alignment horizontal="center"/>
    </xf>
    <xf numFmtId="0" fontId="3" fillId="0" borderId="53" xfId="0" applyFont="1" applyBorder="1" applyAlignment="1" applyProtection="1">
      <alignment horizontal="center"/>
    </xf>
    <xf numFmtId="0" fontId="3" fillId="0" borderId="54" xfId="0" applyFont="1" applyBorder="1" applyAlignment="1" applyProtection="1">
      <alignment horizontal="center"/>
    </xf>
    <xf numFmtId="0" fontId="3" fillId="0" borderId="55" xfId="0" applyFont="1" applyBorder="1" applyAlignment="1" applyProtection="1">
      <alignment horizontal="center"/>
    </xf>
    <xf numFmtId="0" fontId="3" fillId="0" borderId="56" xfId="0" applyFont="1" applyBorder="1" applyAlignment="1" applyProtection="1">
      <alignment horizontal="center"/>
    </xf>
    <xf numFmtId="0" fontId="3" fillId="0" borderId="57" xfId="0" applyFont="1" applyBorder="1" applyProtection="1"/>
    <xf numFmtId="0" fontId="3" fillId="0" borderId="58" xfId="0" applyFont="1" applyBorder="1" applyProtection="1"/>
    <xf numFmtId="0" fontId="2" fillId="0" borderId="59" xfId="0" applyFont="1" applyBorder="1" applyProtection="1"/>
    <xf numFmtId="0" fontId="2" fillId="0" borderId="58" xfId="0" applyFont="1" applyBorder="1" applyProtection="1"/>
    <xf numFmtId="0" fontId="3" fillId="0" borderId="60" xfId="0" applyFont="1" applyBorder="1" applyProtection="1"/>
    <xf numFmtId="0" fontId="3" fillId="0" borderId="61" xfId="0" applyFont="1" applyBorder="1" applyProtection="1"/>
    <xf numFmtId="0" fontId="2" fillId="0" borderId="62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64" xfId="0" applyFont="1" applyBorder="1" applyAlignment="1" applyProtection="1">
      <alignment horizontal="left"/>
    </xf>
    <xf numFmtId="0" fontId="2" fillId="0" borderId="65" xfId="0" applyFont="1" applyBorder="1" applyAlignment="1" applyProtection="1">
      <alignment horizontal="left"/>
    </xf>
    <xf numFmtId="0" fontId="2" fillId="0" borderId="67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75" xfId="0" applyFont="1" applyBorder="1" applyAlignment="1">
      <alignment vertical="center"/>
    </xf>
    <xf numFmtId="0" fontId="2" fillId="0" borderId="68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Border="1" applyProtection="1"/>
    <xf numFmtId="0" fontId="4" fillId="0" borderId="0" xfId="0" applyFont="1" applyBorder="1" applyAlignment="1" applyProtection="1">
      <alignment horizontal="left"/>
    </xf>
    <xf numFmtId="0" fontId="2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2" fillId="0" borderId="0" xfId="0" applyFont="1" applyFill="1" applyBorder="1" applyAlignment="1" applyProtection="1">
      <alignment horizontal="left"/>
    </xf>
    <xf numFmtId="17" fontId="2" fillId="3" borderId="8" xfId="0" applyNumberFormat="1" applyFont="1" applyFill="1" applyBorder="1" applyAlignment="1" applyProtection="1">
      <alignment horizontal="right" vertical="center"/>
      <protection locked="0"/>
    </xf>
    <xf numFmtId="0" fontId="2" fillId="2" borderId="91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center" vertical="center"/>
      <protection locked="0"/>
    </xf>
    <xf numFmtId="2" fontId="2" fillId="0" borderId="0" xfId="0" applyNumberFormat="1" applyFont="1" applyFill="1" applyBorder="1" applyAlignment="1" applyProtection="1">
      <alignment horizontal="center" vertical="center"/>
    </xf>
    <xf numFmtId="0" fontId="2" fillId="0" borderId="71" xfId="0" applyFont="1" applyBorder="1" applyAlignment="1" applyProtection="1">
      <alignment horizontal="right" vertical="top"/>
    </xf>
    <xf numFmtId="0" fontId="2" fillId="0" borderId="68" xfId="0" applyFont="1" applyBorder="1" applyAlignment="1" applyProtection="1">
      <alignment horizontal="right" vertical="top"/>
    </xf>
    <xf numFmtId="0" fontId="2" fillId="0" borderId="69" xfId="0" applyFont="1" applyBorder="1" applyAlignment="1" applyProtection="1">
      <alignment horizontal="center"/>
    </xf>
    <xf numFmtId="0" fontId="2" fillId="7" borderId="81" xfId="0" applyFont="1" applyFill="1" applyBorder="1" applyAlignment="1" applyProtection="1">
      <alignment horizontal="center" vertical="center"/>
      <protection locked="0"/>
    </xf>
    <xf numFmtId="0" fontId="2" fillId="7" borderId="82" xfId="0" applyFont="1" applyFill="1" applyBorder="1" applyAlignment="1" applyProtection="1">
      <alignment horizontal="center" vertical="center"/>
      <protection locked="0"/>
    </xf>
    <xf numFmtId="0" fontId="2" fillId="7" borderId="79" xfId="0" applyFont="1" applyFill="1" applyBorder="1" applyAlignment="1" applyProtection="1">
      <alignment horizontal="center" vertical="center"/>
      <protection locked="0"/>
    </xf>
    <xf numFmtId="0" fontId="2" fillId="7" borderId="80" xfId="0" applyFont="1" applyFill="1" applyBorder="1" applyAlignment="1" applyProtection="1">
      <alignment horizontal="center" vertical="center"/>
      <protection locked="0"/>
    </xf>
    <xf numFmtId="0" fontId="2" fillId="0" borderId="72" xfId="0" applyFont="1" applyBorder="1" applyAlignment="1" applyProtection="1">
      <alignment horizontal="center"/>
    </xf>
    <xf numFmtId="0" fontId="2" fillId="0" borderId="73" xfId="0" applyFont="1" applyBorder="1" applyAlignment="1" applyProtection="1">
      <alignment horizontal="center"/>
    </xf>
    <xf numFmtId="0" fontId="2" fillId="0" borderId="74" xfId="0" applyFont="1" applyBorder="1" applyAlignment="1" applyProtection="1">
      <alignment horizontal="center"/>
    </xf>
    <xf numFmtId="0" fontId="2" fillId="7" borderId="77" xfId="0" applyFont="1" applyFill="1" applyBorder="1" applyAlignment="1" applyProtection="1">
      <alignment horizontal="center" vertical="center"/>
      <protection locked="0"/>
    </xf>
    <xf numFmtId="0" fontId="2" fillId="7" borderId="78" xfId="0" applyFont="1" applyFill="1" applyBorder="1" applyAlignment="1" applyProtection="1">
      <alignment horizontal="center" vertical="center"/>
      <protection locked="0"/>
    </xf>
    <xf numFmtId="164" fontId="3" fillId="8" borderId="63" xfId="0" applyNumberFormat="1" applyFont="1" applyFill="1" applyBorder="1" applyAlignment="1" applyProtection="1">
      <alignment horizontal="center" vertical="center"/>
    </xf>
    <xf numFmtId="164" fontId="3" fillId="8" borderId="66" xfId="0" applyNumberFormat="1" applyFont="1" applyFill="1" applyBorder="1" applyAlignment="1" applyProtection="1">
      <alignment horizontal="center" vertical="center"/>
    </xf>
    <xf numFmtId="0" fontId="2" fillId="6" borderId="90" xfId="0" applyFont="1" applyFill="1" applyBorder="1" applyAlignment="1" applyProtection="1">
      <alignment horizontal="center" vertical="center"/>
      <protection locked="0"/>
    </xf>
    <xf numFmtId="0" fontId="2" fillId="6" borderId="64" xfId="0" applyFont="1" applyFill="1" applyBorder="1" applyAlignment="1" applyProtection="1">
      <alignment horizontal="center" vertical="center"/>
      <protection locked="0"/>
    </xf>
    <xf numFmtId="0" fontId="2" fillId="6" borderId="89" xfId="0" applyFont="1" applyFill="1" applyBorder="1" applyAlignment="1" applyProtection="1">
      <alignment horizontal="center" vertical="center"/>
      <protection locked="0"/>
    </xf>
    <xf numFmtId="0" fontId="2" fillId="6" borderId="86" xfId="0" applyFont="1" applyFill="1" applyBorder="1" applyAlignment="1" applyProtection="1">
      <alignment horizontal="center" vertical="center"/>
      <protection locked="0"/>
    </xf>
    <xf numFmtId="0" fontId="2" fillId="6" borderId="88" xfId="0" applyFont="1" applyFill="1" applyBorder="1" applyAlignment="1" applyProtection="1">
      <alignment horizontal="center" vertical="center"/>
      <protection locked="0"/>
    </xf>
    <xf numFmtId="0" fontId="2" fillId="6" borderId="85" xfId="0" applyFont="1" applyFill="1" applyBorder="1" applyAlignment="1" applyProtection="1">
      <alignment horizontal="center" vertical="center"/>
      <protection locked="0"/>
    </xf>
    <xf numFmtId="0" fontId="2" fillId="6" borderId="87" xfId="0" applyFont="1" applyFill="1" applyBorder="1" applyAlignment="1" applyProtection="1">
      <alignment horizontal="center" vertical="center"/>
      <protection locked="0"/>
    </xf>
    <xf numFmtId="0" fontId="2" fillId="6" borderId="84" xfId="0" applyFont="1" applyFill="1" applyBorder="1" applyAlignment="1" applyProtection="1">
      <alignment horizontal="center" vertical="center"/>
      <protection locked="0"/>
    </xf>
    <xf numFmtId="2" fontId="2" fillId="0" borderId="83" xfId="0" applyNumberFormat="1" applyFont="1" applyBorder="1" applyAlignment="1" applyProtection="1">
      <alignment horizontal="center" vertical="center"/>
    </xf>
    <xf numFmtId="2" fontId="2" fillId="0" borderId="64" xfId="0" applyNumberFormat="1" applyFont="1" applyBorder="1" applyAlignment="1" applyProtection="1">
      <alignment horizontal="center" vertical="center"/>
    </xf>
    <xf numFmtId="2" fontId="2" fillId="0" borderId="81" xfId="0" applyNumberFormat="1" applyFont="1" applyBorder="1" applyAlignment="1" applyProtection="1">
      <alignment horizontal="center" vertical="center"/>
    </xf>
    <xf numFmtId="2" fontId="2" fillId="0" borderId="86" xfId="0" applyNumberFormat="1" applyFont="1" applyBorder="1" applyAlignment="1" applyProtection="1">
      <alignment horizontal="center" vertical="center"/>
    </xf>
    <xf numFmtId="2" fontId="2" fillId="0" borderId="79" xfId="0" applyNumberFormat="1" applyFont="1" applyBorder="1" applyAlignment="1" applyProtection="1">
      <alignment horizontal="center" vertical="center"/>
    </xf>
    <xf numFmtId="2" fontId="2" fillId="0" borderId="85" xfId="0" applyNumberFormat="1" applyFont="1" applyBorder="1" applyAlignment="1" applyProtection="1">
      <alignment horizontal="center" vertical="center"/>
    </xf>
    <xf numFmtId="2" fontId="2" fillId="0" borderId="77" xfId="0" applyNumberFormat="1" applyFont="1" applyBorder="1" applyAlignment="1" applyProtection="1">
      <alignment horizontal="center" vertical="center"/>
    </xf>
    <xf numFmtId="2" fontId="2" fillId="0" borderId="84" xfId="0" applyNumberFormat="1" applyFont="1" applyBorder="1" applyAlignment="1" applyProtection="1">
      <alignment horizontal="center" vertical="center"/>
    </xf>
    <xf numFmtId="0" fontId="2" fillId="7" borderId="83" xfId="0" applyFont="1" applyFill="1" applyBorder="1" applyAlignment="1" applyProtection="1">
      <alignment horizontal="center" vertical="center"/>
      <protection locked="0"/>
    </xf>
    <xf numFmtId="0" fontId="2" fillId="7" borderId="67" xfId="0" applyFont="1" applyFill="1" applyBorder="1" applyAlignment="1" applyProtection="1">
      <alignment horizontal="center" vertical="center"/>
      <protection locked="0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65" fontId="3" fillId="4" borderId="38" xfId="0" applyNumberFormat="1" applyFont="1" applyFill="1" applyBorder="1" applyAlignment="1" applyProtection="1">
      <alignment horizontal="center" vertical="center"/>
    </xf>
    <xf numFmtId="165" fontId="3" fillId="4" borderId="39" xfId="0" applyNumberFormat="1" applyFont="1" applyFill="1" applyBorder="1" applyAlignment="1" applyProtection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0" borderId="50" xfId="0" applyFont="1" applyBorder="1" applyAlignment="1" applyProtection="1">
      <alignment horizontal="right"/>
    </xf>
    <xf numFmtId="0" fontId="2" fillId="4" borderId="17" xfId="0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3" fillId="5" borderId="31" xfId="0" applyFont="1" applyFill="1" applyBorder="1" applyAlignment="1">
      <alignment horizontal="left" vertical="center"/>
    </xf>
    <xf numFmtId="0" fontId="3" fillId="5" borderId="32" xfId="0" applyFont="1" applyFill="1" applyBorder="1" applyAlignment="1">
      <alignment horizontal="left" vertical="center"/>
    </xf>
    <xf numFmtId="0" fontId="3" fillId="5" borderId="33" xfId="0" applyFont="1" applyFill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Protection="1"/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Protection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821002826492179E-2"/>
          <c:y val="7.6521757596807627E-2"/>
          <c:w val="0.85357806453604712"/>
          <c:h val="0.8054064682834515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[1]Tabelle1!$S$13:$W$13</c:f>
              <c:numCache>
                <c:formatCode>General</c:formatCode>
                <c:ptCount val="5"/>
                <c:pt idx="0">
                  <c:v>5.6989700043360187</c:v>
                </c:pt>
                <c:pt idx="1">
                  <c:v>4.6989700043360187</c:v>
                </c:pt>
                <c:pt idx="2">
                  <c:v>3.6989700043360187</c:v>
                </c:pt>
                <c:pt idx="3">
                  <c:v>2.6989700043360187</c:v>
                </c:pt>
                <c:pt idx="4">
                  <c:v>1.6989700043360187</c:v>
                </c:pt>
              </c:numCache>
            </c:numRef>
          </c:xVal>
          <c:yVal>
            <c:numRef>
              <c:f>[1]Tabelle1!$S$14:$W$14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B6-41DB-9584-F74C6BE5FAC1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CCFFCC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strRef>
              <c:f>Tabelle1!$L$14:$P$15</c:f>
              <c:strCache>
                <c:ptCount val="5"/>
                <c:pt idx="0">
                  <c:v>5,70</c:v>
                </c:pt>
                <c:pt idx="1">
                  <c:v>4,70</c:v>
                </c:pt>
                <c:pt idx="2">
                  <c:v>3,70</c:v>
                </c:pt>
                <c:pt idx="3">
                  <c:v>2,70</c:v>
                </c:pt>
                <c:pt idx="4">
                  <c:v>1,70</c:v>
                </c:pt>
              </c:strCache>
            </c:strRef>
          </c:xVal>
          <c:yVal>
            <c:numRef>
              <c:f>Tabelle1!$L$17:$P$17</c:f>
              <c:numCache>
                <c:formatCode>General</c:formatCode>
                <c:ptCount val="5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B6-41DB-9584-F74C6BE5FAC1}"/>
            </c:ext>
          </c:extLst>
        </c:ser>
        <c:ser>
          <c:idx val="2"/>
          <c:order val="2"/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strRef>
              <c:f>Tabelle1!$L$14:$P$15</c:f>
              <c:strCache>
                <c:ptCount val="5"/>
                <c:pt idx="0">
                  <c:v>5,70</c:v>
                </c:pt>
                <c:pt idx="1">
                  <c:v>4,70</c:v>
                </c:pt>
                <c:pt idx="2">
                  <c:v>3,70</c:v>
                </c:pt>
                <c:pt idx="3">
                  <c:v>2,70</c:v>
                </c:pt>
                <c:pt idx="4">
                  <c:v>1,70</c:v>
                </c:pt>
              </c:strCache>
            </c:strRef>
          </c:xVal>
          <c:yVal>
            <c:numRef>
              <c:f>Tabelle1!$L$16:$P$16</c:f>
              <c:numCache>
                <c:formatCode>General</c:formatCode>
                <c:ptCount val="5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AB6-41DB-9584-F74C6BE5F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430712"/>
        <c:axId val="467426400"/>
      </c:scatterChart>
      <c:valAx>
        <c:axId val="467430712"/>
        <c:scaling>
          <c:orientation val="minMax"/>
          <c:min val="0.5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26400"/>
        <c:crossesAt val="0"/>
        <c:crossBetween val="midCat"/>
      </c:valAx>
      <c:valAx>
        <c:axId val="467426400"/>
        <c:scaling>
          <c:orientation val="minMax"/>
          <c:max val="40"/>
          <c:min val="1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30712"/>
        <c:crossesAt val="0"/>
        <c:crossBetween val="midCat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89" l="0.78740157499999996" r="0.78740157499999996" t="0.98425196899999989" header="0.51180555555555562" footer="0.51180555555555562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1219200</xdr:colOff>
      <xdr:row>54</xdr:row>
      <xdr:rowOff>76200</xdr:rowOff>
    </xdr:from>
    <xdr:to>
      <xdr:col>6</xdr:col>
      <xdr:colOff>1097280</xdr:colOff>
      <xdr:row>56</xdr:row>
      <xdr:rowOff>0</xdr:rowOff>
    </xdr:to>
    <xdr:pic>
      <xdr:nvPicPr>
        <xdr:cNvPr id="1029" name="Picture 1" descr="congenlogo_montage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7320" y="8968740"/>
          <a:ext cx="17221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17</xdr:row>
      <xdr:rowOff>161925</xdr:rowOff>
    </xdr:from>
    <xdr:to>
      <xdr:col>16</xdr:col>
      <xdr:colOff>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295281</xdr:colOff>
      <xdr:row>54</xdr:row>
      <xdr:rowOff>38100</xdr:rowOff>
    </xdr:from>
    <xdr:to>
      <xdr:col>16</xdr:col>
      <xdr:colOff>362822</xdr:colOff>
      <xdr:row>55</xdr:row>
      <xdr:rowOff>114300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526372" y="9140536"/>
          <a:ext cx="1827068" cy="2286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Marketing_Vertrieb\LM\1%20TKB-APP-GZ-DOT\10%20Congen%20SureFood%20PCR%20(Martin%20Mehl)\3_Auswertungsbl&#228;tter_QUANT\CONGEN-Download-Excelblatt_SureFood_ALLERGEN_3.1_5-Standards_48-rows_RB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13">
          <cell r="S13">
            <v>5.6989700043360187</v>
          </cell>
          <cell r="T13">
            <v>4.6989700043360187</v>
          </cell>
          <cell r="U13">
            <v>3.6989700043360187</v>
          </cell>
          <cell r="V13">
            <v>2.6989700043360187</v>
          </cell>
          <cell r="W13">
            <v>1.6989700043360187</v>
          </cell>
        </row>
        <row r="14"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tabSelected="1" zoomScaleNormal="100" workbookViewId="0">
      <selection activeCell="G34" sqref="G34:G35"/>
    </sheetView>
  </sheetViews>
  <sheetFormatPr baseColWidth="10" defaultColWidth="11.42578125" defaultRowHeight="12.75" x14ac:dyDescent="0.2"/>
  <cols>
    <col min="1" max="1" width="1.7109375" style="7" customWidth="1"/>
    <col min="2" max="2" width="4.85546875" style="7" customWidth="1"/>
    <col min="3" max="3" width="6.7109375" style="7" customWidth="1"/>
    <col min="4" max="4" width="18.42578125" style="7" customWidth="1"/>
    <col min="5" max="5" width="27.28515625" style="7" customWidth="1"/>
    <col min="6" max="6" width="26.85546875" style="7" customWidth="1"/>
    <col min="7" max="7" width="28.42578125" style="7" customWidth="1"/>
    <col min="8" max="8" width="1.85546875" style="7" customWidth="1"/>
    <col min="9" max="9" width="1.7109375" style="7" customWidth="1"/>
    <col min="10" max="10" width="11.42578125" style="7"/>
    <col min="11" max="11" width="26.7109375" style="7" customWidth="1"/>
    <col min="12" max="12" width="12.85546875" style="7" customWidth="1"/>
    <col min="13" max="13" width="12.5703125" style="7" customWidth="1"/>
    <col min="14" max="14" width="12.28515625" style="7" customWidth="1"/>
    <col min="15" max="15" width="12.85546875" style="7" customWidth="1"/>
    <col min="16" max="16" width="12.7109375" style="7" customWidth="1"/>
    <col min="17" max="17" width="14.85546875" style="7" customWidth="1"/>
    <col min="18" max="18" width="2.28515625" style="7" customWidth="1"/>
    <col min="19" max="19" width="11.42578125" style="7"/>
    <col min="20" max="20" width="26.7109375" style="7" customWidth="1"/>
    <col min="21" max="21" width="12.85546875" style="7" customWidth="1"/>
    <col min="22" max="22" width="12.5703125" style="7" customWidth="1"/>
    <col min="23" max="23" width="12.28515625" style="7" customWidth="1"/>
    <col min="24" max="24" width="12.85546875" style="7" customWidth="1"/>
    <col min="25" max="25" width="12.7109375" style="7" customWidth="1"/>
    <col min="26" max="26" width="14.85546875" style="7" customWidth="1"/>
    <col min="27" max="16384" width="11.42578125" style="7"/>
  </cols>
  <sheetData>
    <row r="1" spans="1:26" ht="14.25" customHeight="1" thickTop="1" x14ac:dyDescent="0.2">
      <c r="A1" s="144"/>
      <c r="B1" s="149" t="s">
        <v>59</v>
      </c>
      <c r="C1" s="149"/>
      <c r="D1" s="149"/>
      <c r="E1" s="149"/>
      <c r="F1" s="149"/>
      <c r="G1" s="149"/>
      <c r="H1" s="6"/>
      <c r="I1" s="5"/>
      <c r="J1" s="82"/>
      <c r="K1" s="159" t="s">
        <v>60</v>
      </c>
      <c r="L1" s="159"/>
      <c r="M1" s="159"/>
      <c r="N1" s="159"/>
      <c r="O1" s="159"/>
      <c r="P1" s="159"/>
      <c r="Q1" s="75" t="s">
        <v>53</v>
      </c>
      <c r="S1" s="69"/>
      <c r="T1" s="71"/>
      <c r="U1" s="71"/>
      <c r="V1" s="71"/>
      <c r="W1" s="71"/>
      <c r="X1" s="71"/>
      <c r="Y1" s="71"/>
      <c r="Z1" s="72"/>
    </row>
    <row r="2" spans="1:26" x14ac:dyDescent="0.2">
      <c r="A2" s="145"/>
      <c r="H2" s="8"/>
      <c r="I2" s="5"/>
      <c r="J2" s="83"/>
      <c r="L2" s="32"/>
      <c r="M2" s="33"/>
      <c r="N2" s="33"/>
      <c r="O2" s="33"/>
      <c r="P2" s="33"/>
      <c r="Q2" s="76"/>
      <c r="S2" s="69"/>
      <c r="T2" s="32"/>
      <c r="U2" s="32"/>
      <c r="V2" s="33"/>
      <c r="W2" s="33"/>
      <c r="X2" s="33"/>
      <c r="Y2" s="33"/>
      <c r="Z2" s="72"/>
    </row>
    <row r="3" spans="1:26" ht="17.25" x14ac:dyDescent="0.2">
      <c r="A3" s="145"/>
      <c r="B3" s="160" t="s">
        <v>61</v>
      </c>
      <c r="C3" s="160"/>
      <c r="D3" s="160"/>
      <c r="E3" s="160"/>
      <c r="F3" s="160"/>
      <c r="G3" s="160"/>
      <c r="H3" s="8"/>
      <c r="I3" s="67"/>
      <c r="J3" s="83"/>
      <c r="K3" s="161" t="s">
        <v>62</v>
      </c>
      <c r="L3" s="32"/>
      <c r="M3" s="33"/>
      <c r="N3" s="33"/>
      <c r="O3" s="33"/>
      <c r="P3" s="33"/>
      <c r="Q3" s="76"/>
      <c r="S3" s="69"/>
      <c r="T3" s="32"/>
      <c r="U3" s="32"/>
      <c r="V3" s="33"/>
      <c r="W3" s="33"/>
      <c r="X3" s="33"/>
      <c r="Y3" s="33"/>
      <c r="Z3" s="72"/>
    </row>
    <row r="4" spans="1:26" ht="14.25" x14ac:dyDescent="0.2">
      <c r="A4" s="145"/>
      <c r="B4" s="162" t="s">
        <v>49</v>
      </c>
      <c r="C4" s="66"/>
      <c r="D4" s="66"/>
      <c r="E4" s="66"/>
      <c r="F4" s="66"/>
      <c r="G4" s="66"/>
      <c r="H4" s="8"/>
      <c r="I4" s="5"/>
      <c r="J4" s="83"/>
      <c r="K4" s="163" t="s">
        <v>49</v>
      </c>
      <c r="L4" s="33"/>
      <c r="M4" s="33"/>
      <c r="N4" s="33"/>
      <c r="O4" s="33"/>
      <c r="P4" s="33"/>
      <c r="Q4" s="76"/>
      <c r="S4" s="69"/>
      <c r="T4" s="58"/>
      <c r="U4" s="33"/>
      <c r="V4" s="33"/>
      <c r="W4" s="33"/>
      <c r="X4" s="33"/>
      <c r="Y4" s="33"/>
      <c r="Z4" s="72"/>
    </row>
    <row r="5" spans="1:26" ht="13.5" thickBot="1" x14ac:dyDescent="0.25">
      <c r="A5" s="145"/>
      <c r="B5" s="132"/>
      <c r="C5" s="132"/>
      <c r="D5" s="132"/>
      <c r="E5" s="132"/>
      <c r="F5" s="132"/>
      <c r="G5" s="132"/>
      <c r="H5" s="8"/>
      <c r="I5" s="31"/>
      <c r="J5" s="83"/>
      <c r="K5" s="33"/>
      <c r="L5" s="33"/>
      <c r="M5" s="33"/>
      <c r="N5" s="33"/>
      <c r="O5" s="33"/>
      <c r="P5" s="33"/>
      <c r="Q5" s="76"/>
      <c r="S5" s="69"/>
      <c r="T5" s="33"/>
      <c r="U5" s="33"/>
      <c r="V5" s="33"/>
      <c r="W5" s="33"/>
      <c r="X5" s="33"/>
      <c r="Y5" s="33"/>
      <c r="Z5" s="72"/>
    </row>
    <row r="6" spans="1:26" ht="14.25" x14ac:dyDescent="0.2">
      <c r="A6" s="145"/>
      <c r="B6" s="156" t="s">
        <v>4</v>
      </c>
      <c r="C6" s="157"/>
      <c r="D6" s="157"/>
      <c r="E6" s="157"/>
      <c r="F6" s="157"/>
      <c r="G6" s="158"/>
      <c r="H6" s="8"/>
      <c r="I6" s="5"/>
      <c r="J6" s="83"/>
      <c r="K6" s="33" t="s">
        <v>30</v>
      </c>
      <c r="L6" s="33"/>
      <c r="M6" s="33"/>
      <c r="N6" s="33"/>
      <c r="O6" s="33"/>
      <c r="P6" s="33"/>
      <c r="Q6" s="76"/>
      <c r="S6" s="69"/>
      <c r="T6" s="33"/>
      <c r="U6" s="33"/>
      <c r="V6" s="33"/>
      <c r="W6" s="33"/>
      <c r="X6" s="33"/>
      <c r="Y6" s="33"/>
      <c r="Z6" s="72"/>
    </row>
    <row r="7" spans="1:26" x14ac:dyDescent="0.2">
      <c r="A7" s="145"/>
      <c r="B7" s="139" t="s">
        <v>0</v>
      </c>
      <c r="C7" s="140"/>
      <c r="D7" s="124" t="s">
        <v>25</v>
      </c>
      <c r="E7" s="124"/>
      <c r="F7" s="124"/>
      <c r="G7" s="125"/>
      <c r="H7" s="8"/>
      <c r="I7" s="5"/>
      <c r="J7" s="83"/>
      <c r="K7" s="33" t="s">
        <v>31</v>
      </c>
      <c r="L7" s="33"/>
      <c r="M7" s="33"/>
      <c r="N7" s="33"/>
      <c r="O7" s="33"/>
      <c r="P7" s="33"/>
      <c r="Q7" s="76"/>
      <c r="S7" s="69"/>
      <c r="T7" s="33"/>
      <c r="U7" s="33"/>
      <c r="V7" s="33"/>
      <c r="W7" s="33"/>
      <c r="X7" s="33"/>
      <c r="Y7" s="33"/>
      <c r="Z7" s="72"/>
    </row>
    <row r="8" spans="1:26" ht="14.25" x14ac:dyDescent="0.2">
      <c r="A8" s="145"/>
      <c r="B8" s="139" t="s">
        <v>0</v>
      </c>
      <c r="C8" s="140"/>
      <c r="D8" s="124" t="s">
        <v>1</v>
      </c>
      <c r="E8" s="124"/>
      <c r="F8" s="124"/>
      <c r="G8" s="125"/>
      <c r="H8" s="8"/>
      <c r="I8" s="5"/>
      <c r="J8" s="83"/>
      <c r="K8" s="33" t="s">
        <v>32</v>
      </c>
      <c r="L8" s="33"/>
      <c r="M8" s="33"/>
      <c r="N8" s="33"/>
      <c r="O8" s="33"/>
      <c r="P8" s="33"/>
      <c r="Q8" s="76"/>
      <c r="S8" s="69"/>
      <c r="T8" s="33"/>
      <c r="U8" s="33"/>
      <c r="V8" s="33"/>
      <c r="W8" s="33"/>
      <c r="X8" s="33"/>
      <c r="Y8" s="33"/>
      <c r="Z8" s="72"/>
    </row>
    <row r="9" spans="1:26" x14ac:dyDescent="0.2">
      <c r="A9" s="145"/>
      <c r="B9" s="150" t="s">
        <v>0</v>
      </c>
      <c r="C9" s="151"/>
      <c r="D9" s="123" t="s">
        <v>26</v>
      </c>
      <c r="E9" s="124"/>
      <c r="F9" s="124"/>
      <c r="G9" s="125"/>
      <c r="H9" s="8"/>
      <c r="I9" s="5"/>
      <c r="J9" s="83"/>
      <c r="K9" s="33" t="s">
        <v>33</v>
      </c>
      <c r="L9" s="33"/>
      <c r="M9" s="33"/>
      <c r="N9" s="33"/>
      <c r="O9" s="33"/>
      <c r="P9" s="33"/>
      <c r="Q9" s="76"/>
      <c r="S9" s="69"/>
      <c r="T9" s="33"/>
      <c r="U9" s="33"/>
      <c r="V9" s="33"/>
      <c r="W9" s="33"/>
      <c r="X9" s="33"/>
      <c r="Y9" s="33"/>
      <c r="Z9" s="72"/>
    </row>
    <row r="10" spans="1:26" ht="13.5" thickBot="1" x14ac:dyDescent="0.25">
      <c r="A10" s="145"/>
      <c r="B10" s="150" t="s">
        <v>0</v>
      </c>
      <c r="C10" s="151"/>
      <c r="D10" s="123" t="s">
        <v>2</v>
      </c>
      <c r="E10" s="124"/>
      <c r="F10" s="124"/>
      <c r="G10" s="125"/>
      <c r="H10" s="8"/>
      <c r="I10" s="5"/>
      <c r="J10" s="83"/>
      <c r="K10" s="33"/>
      <c r="L10" s="33"/>
      <c r="M10" s="33"/>
      <c r="N10" s="33"/>
      <c r="O10" s="33"/>
      <c r="P10" s="33"/>
      <c r="Q10" s="76"/>
      <c r="S10" s="69"/>
      <c r="T10" s="33"/>
      <c r="U10" s="33"/>
      <c r="V10" s="33"/>
      <c r="W10" s="33"/>
      <c r="X10" s="33"/>
      <c r="Y10" s="33"/>
      <c r="Z10" s="72"/>
    </row>
    <row r="11" spans="1:26" ht="13.5" thickBot="1" x14ac:dyDescent="0.25">
      <c r="A11" s="145"/>
      <c r="B11" s="152" t="s">
        <v>0</v>
      </c>
      <c r="C11" s="153"/>
      <c r="D11" s="123" t="s">
        <v>27</v>
      </c>
      <c r="E11" s="124"/>
      <c r="F11" s="124"/>
      <c r="G11" s="125"/>
      <c r="H11" s="21"/>
      <c r="I11" s="5"/>
      <c r="J11" s="83"/>
      <c r="K11" s="34"/>
      <c r="L11" s="35" t="s">
        <v>34</v>
      </c>
      <c r="M11" s="36" t="s">
        <v>35</v>
      </c>
      <c r="N11" s="37" t="s">
        <v>36</v>
      </c>
      <c r="O11" s="38" t="s">
        <v>37</v>
      </c>
      <c r="P11" s="39" t="s">
        <v>38</v>
      </c>
      <c r="Q11" s="76"/>
      <c r="S11" s="69"/>
      <c r="T11" s="60"/>
      <c r="U11" s="61"/>
      <c r="V11" s="61"/>
      <c r="W11" s="61"/>
      <c r="X11" s="61"/>
      <c r="Y11" s="61"/>
      <c r="Z11" s="72"/>
    </row>
    <row r="12" spans="1:26" ht="14.25" thickTop="1" thickBot="1" x14ac:dyDescent="0.25">
      <c r="A12" s="145"/>
      <c r="B12" s="154" t="s">
        <v>0</v>
      </c>
      <c r="C12" s="155"/>
      <c r="D12" s="120" t="s">
        <v>3</v>
      </c>
      <c r="E12" s="121"/>
      <c r="F12" s="121"/>
      <c r="G12" s="122"/>
      <c r="H12" s="21"/>
      <c r="I12" s="5"/>
      <c r="J12" s="83"/>
      <c r="K12" s="40" t="s">
        <v>39</v>
      </c>
      <c r="L12" s="89">
        <v>500000</v>
      </c>
      <c r="M12" s="91">
        <v>50000</v>
      </c>
      <c r="N12" s="91">
        <v>5000</v>
      </c>
      <c r="O12" s="93">
        <v>500</v>
      </c>
      <c r="P12" s="95">
        <v>50</v>
      </c>
      <c r="Q12" s="76"/>
      <c r="S12" s="69"/>
      <c r="T12" s="62"/>
      <c r="U12" s="73"/>
      <c r="V12" s="73"/>
      <c r="W12" s="73"/>
      <c r="X12" s="73"/>
      <c r="Y12" s="73"/>
      <c r="Z12" s="72"/>
    </row>
    <row r="13" spans="1:26" ht="13.5" thickBot="1" x14ac:dyDescent="0.25">
      <c r="A13" s="145"/>
      <c r="B13" s="131"/>
      <c r="C13" s="131"/>
      <c r="D13" s="131"/>
      <c r="E13" s="131"/>
      <c r="F13" s="131"/>
      <c r="G13" s="131"/>
      <c r="H13" s="8"/>
      <c r="I13" s="5"/>
      <c r="J13" s="83"/>
      <c r="K13" s="41" t="s">
        <v>40</v>
      </c>
      <c r="L13" s="90"/>
      <c r="M13" s="92"/>
      <c r="N13" s="92"/>
      <c r="O13" s="94"/>
      <c r="P13" s="96"/>
      <c r="Q13" s="76"/>
      <c r="S13" s="69"/>
      <c r="T13" s="62"/>
      <c r="U13" s="73"/>
      <c r="V13" s="73"/>
      <c r="W13" s="73"/>
      <c r="X13" s="73"/>
      <c r="Y13" s="73"/>
      <c r="Z13" s="72"/>
    </row>
    <row r="14" spans="1:26" x14ac:dyDescent="0.2">
      <c r="A14" s="145"/>
      <c r="B14" s="133" t="s">
        <v>5</v>
      </c>
      <c r="C14" s="134"/>
      <c r="D14" s="134"/>
      <c r="E14" s="134"/>
      <c r="F14" s="134"/>
      <c r="G14" s="9"/>
      <c r="H14" s="8"/>
      <c r="I14" s="5"/>
      <c r="J14" s="83"/>
      <c r="K14" s="42" t="s">
        <v>41</v>
      </c>
      <c r="L14" s="97">
        <f>LOG10(L12)</f>
        <v>5.6989700043360187</v>
      </c>
      <c r="M14" s="99">
        <f>LOG10(M12)</f>
        <v>4.6989700043360187</v>
      </c>
      <c r="N14" s="99">
        <f>LOG10(N12)</f>
        <v>3.6989700043360187</v>
      </c>
      <c r="O14" s="101">
        <f>LOG10(O12)</f>
        <v>2.6989700043360187</v>
      </c>
      <c r="P14" s="103">
        <f>LOG10(P12)</f>
        <v>1.6989700043360187</v>
      </c>
      <c r="Q14" s="76"/>
      <c r="S14" s="69"/>
      <c r="T14" s="60"/>
      <c r="U14" s="74"/>
      <c r="V14" s="74"/>
      <c r="W14" s="74"/>
      <c r="X14" s="74"/>
      <c r="Y14" s="74"/>
      <c r="Z14" s="72"/>
    </row>
    <row r="15" spans="1:26" x14ac:dyDescent="0.2">
      <c r="A15" s="145"/>
      <c r="B15" s="126" t="s">
        <v>8</v>
      </c>
      <c r="C15" s="127"/>
      <c r="D15" s="127"/>
      <c r="E15" s="127"/>
      <c r="F15" s="127"/>
      <c r="G15" s="10"/>
      <c r="H15" s="8"/>
      <c r="I15" s="5"/>
      <c r="J15" s="83"/>
      <c r="K15" s="43" t="s">
        <v>42</v>
      </c>
      <c r="L15" s="98"/>
      <c r="M15" s="100"/>
      <c r="N15" s="100"/>
      <c r="O15" s="102"/>
      <c r="P15" s="104"/>
      <c r="Q15" s="76"/>
      <c r="S15" s="69"/>
      <c r="T15" s="60"/>
      <c r="U15" s="74"/>
      <c r="V15" s="74"/>
      <c r="W15" s="74"/>
      <c r="X15" s="74"/>
      <c r="Y15" s="74"/>
      <c r="Z15" s="72"/>
    </row>
    <row r="16" spans="1:26" x14ac:dyDescent="0.2">
      <c r="A16" s="145"/>
      <c r="B16" s="126" t="s">
        <v>9</v>
      </c>
      <c r="C16" s="127"/>
      <c r="D16" s="127"/>
      <c r="E16" s="127"/>
      <c r="F16" s="127"/>
      <c r="G16" s="10"/>
      <c r="H16" s="8"/>
      <c r="I16" s="5"/>
      <c r="J16" s="83"/>
      <c r="K16" s="44" t="s">
        <v>43</v>
      </c>
      <c r="L16" s="105"/>
      <c r="M16" s="78"/>
      <c r="N16" s="78"/>
      <c r="O16" s="80"/>
      <c r="P16" s="85"/>
      <c r="Q16" s="76"/>
      <c r="S16" s="69"/>
      <c r="T16" s="62"/>
      <c r="U16" s="73"/>
      <c r="V16" s="73"/>
      <c r="W16" s="73"/>
      <c r="X16" s="73"/>
      <c r="Y16" s="73"/>
      <c r="Z16" s="72"/>
    </row>
    <row r="17" spans="1:26" ht="13.5" thickBot="1" x14ac:dyDescent="0.25">
      <c r="A17" s="145"/>
      <c r="B17" s="126" t="s">
        <v>10</v>
      </c>
      <c r="C17" s="127"/>
      <c r="D17" s="127"/>
      <c r="E17" s="127"/>
      <c r="F17" s="127"/>
      <c r="G17" s="10"/>
      <c r="H17" s="8"/>
      <c r="I17" s="5"/>
      <c r="J17" s="83"/>
      <c r="K17" s="45" t="s">
        <v>44</v>
      </c>
      <c r="L17" s="106"/>
      <c r="M17" s="79"/>
      <c r="N17" s="79"/>
      <c r="O17" s="81"/>
      <c r="P17" s="86"/>
      <c r="Q17" s="76"/>
      <c r="S17" s="69"/>
      <c r="T17" s="62"/>
      <c r="U17" s="73"/>
      <c r="V17" s="73"/>
      <c r="W17" s="73"/>
      <c r="X17" s="73"/>
      <c r="Y17" s="73"/>
      <c r="Z17" s="72"/>
    </row>
    <row r="18" spans="1:26" x14ac:dyDescent="0.2">
      <c r="A18" s="145"/>
      <c r="B18" s="126" t="s">
        <v>11</v>
      </c>
      <c r="C18" s="127"/>
      <c r="D18" s="127"/>
      <c r="E18" s="127"/>
      <c r="F18" s="127"/>
      <c r="G18" s="64"/>
      <c r="H18" s="8"/>
      <c r="I18" s="5"/>
      <c r="J18" s="83"/>
      <c r="K18" s="33"/>
      <c r="L18" s="33"/>
      <c r="M18" s="33"/>
      <c r="N18" s="33"/>
      <c r="O18" s="33"/>
      <c r="P18" s="33"/>
      <c r="Q18" s="76"/>
      <c r="S18" s="69"/>
      <c r="T18" s="33"/>
      <c r="U18" s="33"/>
      <c r="V18" s="33"/>
      <c r="W18" s="33"/>
      <c r="X18" s="33"/>
      <c r="Y18" s="33"/>
      <c r="Z18" s="72"/>
    </row>
    <row r="19" spans="1:26" ht="13.5" thickBot="1" x14ac:dyDescent="0.25">
      <c r="A19" s="145"/>
      <c r="B19" s="137" t="s">
        <v>12</v>
      </c>
      <c r="C19" s="138"/>
      <c r="D19" s="138"/>
      <c r="E19" s="138"/>
      <c r="F19" s="138"/>
      <c r="G19" s="11"/>
      <c r="H19" s="8"/>
      <c r="I19" s="5"/>
      <c r="J19" s="83"/>
      <c r="K19" s="33"/>
      <c r="L19" s="33"/>
      <c r="M19" s="33"/>
      <c r="N19" s="33"/>
      <c r="O19" s="33"/>
      <c r="P19" s="33"/>
      <c r="Q19" s="76"/>
      <c r="S19" s="69"/>
      <c r="T19" s="33"/>
      <c r="U19" s="33"/>
      <c r="V19" s="33"/>
      <c r="W19" s="33"/>
      <c r="X19" s="33"/>
      <c r="Y19" s="33"/>
      <c r="Z19" s="72"/>
    </row>
    <row r="20" spans="1:26" ht="4.5" customHeight="1" thickBot="1" x14ac:dyDescent="0.25">
      <c r="A20" s="145"/>
      <c r="B20" s="117"/>
      <c r="C20" s="117"/>
      <c r="D20" s="117"/>
      <c r="E20" s="117"/>
      <c r="F20" s="117"/>
      <c r="G20" s="117"/>
      <c r="H20" s="8"/>
      <c r="I20" s="5"/>
      <c r="J20" s="83"/>
      <c r="K20" s="33"/>
      <c r="L20" s="33"/>
      <c r="M20" s="33"/>
      <c r="N20" s="33"/>
      <c r="O20" s="33"/>
      <c r="P20" s="33"/>
      <c r="Q20" s="76"/>
      <c r="S20" s="69"/>
      <c r="T20" s="33"/>
      <c r="U20" s="33"/>
      <c r="V20" s="33"/>
      <c r="W20" s="33"/>
      <c r="X20" s="33"/>
      <c r="Y20" s="33"/>
      <c r="Z20" s="72"/>
    </row>
    <row r="21" spans="1:26" x14ac:dyDescent="0.2">
      <c r="A21" s="145"/>
      <c r="B21" s="147" t="s">
        <v>55</v>
      </c>
      <c r="C21" s="148"/>
      <c r="D21" s="148"/>
      <c r="E21" s="148"/>
      <c r="F21" s="148"/>
      <c r="G21" s="24">
        <v>100</v>
      </c>
      <c r="H21" s="8"/>
      <c r="I21" s="5"/>
      <c r="J21" s="83"/>
      <c r="K21" s="33"/>
      <c r="L21" s="33"/>
      <c r="M21" s="33"/>
      <c r="N21" s="33"/>
      <c r="O21" s="33"/>
      <c r="P21" s="33"/>
      <c r="Q21" s="76"/>
      <c r="S21" s="69"/>
      <c r="T21" s="33"/>
      <c r="U21" s="33"/>
      <c r="V21" s="33"/>
      <c r="W21" s="33"/>
      <c r="X21" s="33"/>
      <c r="Y21" s="33"/>
      <c r="Z21" s="72"/>
    </row>
    <row r="22" spans="1:26" x14ac:dyDescent="0.2">
      <c r="A22" s="145"/>
      <c r="B22" s="135" t="s">
        <v>21</v>
      </c>
      <c r="C22" s="136"/>
      <c r="D22" s="136"/>
      <c r="E22" s="136"/>
      <c r="F22" s="136"/>
      <c r="G22" s="25"/>
      <c r="H22" s="8"/>
      <c r="I22" s="5"/>
      <c r="J22" s="83"/>
      <c r="K22" s="33"/>
      <c r="L22" s="33"/>
      <c r="M22" s="33"/>
      <c r="N22" s="33"/>
      <c r="O22" s="33"/>
      <c r="P22" s="33"/>
      <c r="Q22" s="76"/>
      <c r="S22" s="69"/>
      <c r="T22" s="33"/>
      <c r="U22" s="33"/>
      <c r="V22" s="33"/>
      <c r="W22" s="33"/>
      <c r="X22" s="33"/>
      <c r="Y22" s="33"/>
      <c r="Z22" s="72"/>
    </row>
    <row r="23" spans="1:26" x14ac:dyDescent="0.2">
      <c r="A23" s="145"/>
      <c r="B23" s="118" t="s">
        <v>19</v>
      </c>
      <c r="C23" s="119"/>
      <c r="D23" s="119"/>
      <c r="E23" s="119"/>
      <c r="F23" s="119"/>
      <c r="G23" s="26"/>
      <c r="H23" s="8"/>
      <c r="I23" s="5"/>
      <c r="J23" s="83"/>
      <c r="K23" s="33"/>
      <c r="L23" s="33"/>
      <c r="M23" s="33"/>
      <c r="N23" s="33"/>
      <c r="O23" s="33"/>
      <c r="P23" s="33"/>
      <c r="Q23" s="76"/>
      <c r="S23" s="69"/>
      <c r="T23" s="33"/>
      <c r="U23" s="33"/>
      <c r="V23" s="33"/>
      <c r="W23" s="33"/>
      <c r="X23" s="33"/>
      <c r="Y23" s="33"/>
      <c r="Z23" s="72"/>
    </row>
    <row r="24" spans="1:26" x14ac:dyDescent="0.2">
      <c r="A24" s="145"/>
      <c r="B24" s="118" t="s">
        <v>20</v>
      </c>
      <c r="C24" s="119"/>
      <c r="D24" s="119"/>
      <c r="E24" s="119"/>
      <c r="F24" s="119"/>
      <c r="G24" s="26"/>
      <c r="H24" s="8"/>
      <c r="I24" s="5"/>
      <c r="J24" s="83"/>
      <c r="K24" s="33"/>
      <c r="L24" s="33"/>
      <c r="M24" s="33"/>
      <c r="N24" s="33"/>
      <c r="O24" s="33"/>
      <c r="P24" s="33"/>
      <c r="Q24" s="76"/>
      <c r="S24" s="69"/>
      <c r="T24" s="33"/>
      <c r="U24" s="33"/>
      <c r="V24" s="33"/>
      <c r="W24" s="33"/>
      <c r="X24" s="33"/>
      <c r="Y24" s="33"/>
      <c r="Z24" s="72"/>
    </row>
    <row r="25" spans="1:26" x14ac:dyDescent="0.2">
      <c r="A25" s="145"/>
      <c r="B25" s="135" t="s">
        <v>52</v>
      </c>
      <c r="C25" s="136"/>
      <c r="D25" s="136"/>
      <c r="E25" s="136"/>
      <c r="F25" s="136"/>
      <c r="G25" s="27"/>
      <c r="H25" s="8"/>
      <c r="I25" s="5"/>
      <c r="J25" s="83"/>
      <c r="K25" s="33"/>
      <c r="L25" s="33"/>
      <c r="M25" s="33"/>
      <c r="N25" s="33"/>
      <c r="O25" s="33"/>
      <c r="P25" s="33"/>
      <c r="Q25" s="76"/>
      <c r="S25" s="69"/>
      <c r="T25" s="33"/>
      <c r="U25" s="33"/>
      <c r="V25" s="33"/>
      <c r="W25" s="33"/>
      <c r="X25" s="33"/>
      <c r="Y25" s="33"/>
      <c r="Z25" s="72"/>
    </row>
    <row r="26" spans="1:26" x14ac:dyDescent="0.2">
      <c r="A26" s="145"/>
      <c r="B26" s="118" t="s">
        <v>19</v>
      </c>
      <c r="C26" s="119"/>
      <c r="D26" s="119"/>
      <c r="E26" s="119"/>
      <c r="F26" s="119"/>
      <c r="G26" s="28"/>
      <c r="H26" s="8"/>
      <c r="I26" s="5"/>
      <c r="J26" s="83"/>
      <c r="K26" s="33"/>
      <c r="L26" s="33"/>
      <c r="M26" s="33"/>
      <c r="N26" s="33"/>
      <c r="O26" s="33"/>
      <c r="P26" s="33"/>
      <c r="Q26" s="76"/>
      <c r="S26" s="69"/>
      <c r="T26" s="33"/>
      <c r="U26" s="33"/>
      <c r="V26" s="33"/>
      <c r="W26" s="33"/>
      <c r="X26" s="33"/>
      <c r="Y26" s="33"/>
      <c r="Z26" s="72"/>
    </row>
    <row r="27" spans="1:26" x14ac:dyDescent="0.2">
      <c r="A27" s="145"/>
      <c r="B27" s="118" t="s">
        <v>20</v>
      </c>
      <c r="C27" s="119"/>
      <c r="D27" s="119"/>
      <c r="E27" s="119"/>
      <c r="F27" s="119"/>
      <c r="G27" s="28"/>
      <c r="H27" s="8"/>
      <c r="I27" s="5"/>
      <c r="J27" s="83"/>
      <c r="K27" s="33"/>
      <c r="L27" s="33"/>
      <c r="M27" s="33"/>
      <c r="N27" s="33"/>
      <c r="O27" s="33"/>
      <c r="P27" s="33"/>
      <c r="Q27" s="76"/>
      <c r="S27" s="69"/>
      <c r="T27" s="33"/>
      <c r="U27" s="33"/>
      <c r="V27" s="33"/>
      <c r="W27" s="33"/>
      <c r="X27" s="33"/>
      <c r="Y27" s="33"/>
      <c r="Z27" s="72"/>
    </row>
    <row r="28" spans="1:26" x14ac:dyDescent="0.2">
      <c r="A28" s="145"/>
      <c r="B28" s="135" t="s">
        <v>16</v>
      </c>
      <c r="C28" s="136"/>
      <c r="D28" s="136"/>
      <c r="E28" s="136"/>
      <c r="F28" s="136"/>
      <c r="G28" s="29" t="str">
        <f>IF(AND(G23=0,G24=0,G26=0,G27=0)," ",IF(OR(G23=0,G24=0,G26=0,G27=0),"missing value",((G23*100/G26)+(G24*100/G27))/2))</f>
        <v xml:space="preserve"> </v>
      </c>
      <c r="H28" s="8"/>
      <c r="I28" s="5"/>
      <c r="J28" s="83"/>
      <c r="K28" s="33"/>
      <c r="L28" s="33"/>
      <c r="M28" s="33"/>
      <c r="N28" s="33"/>
      <c r="O28" s="33"/>
      <c r="P28" s="33"/>
      <c r="Q28" s="76"/>
      <c r="S28" s="69"/>
      <c r="T28" s="33"/>
      <c r="U28" s="33"/>
      <c r="V28" s="33"/>
      <c r="W28" s="33"/>
      <c r="X28" s="33"/>
      <c r="Y28" s="33"/>
      <c r="Z28" s="72"/>
    </row>
    <row r="29" spans="1:26" ht="13.5" thickBot="1" x14ac:dyDescent="0.25">
      <c r="A29" s="145"/>
      <c r="B29" s="111" t="s">
        <v>13</v>
      </c>
      <c r="C29" s="112"/>
      <c r="D29" s="112"/>
      <c r="E29" s="112"/>
      <c r="F29" s="112"/>
      <c r="G29" s="30" t="str">
        <f>IF(AND(G23=0,G24=0,G26=0,G27=0)," ",IF(OR(G21=0,G23=0,G24=0,G26=0,G27=0),"missing value",(G21/G28)))</f>
        <v xml:space="preserve"> </v>
      </c>
      <c r="H29" s="8"/>
      <c r="I29" s="5"/>
      <c r="J29" s="83"/>
      <c r="K29" s="33"/>
      <c r="L29" s="33"/>
      <c r="M29" s="33"/>
      <c r="N29" s="33"/>
      <c r="O29" s="33"/>
      <c r="P29" s="33"/>
      <c r="Q29" s="76"/>
      <c r="S29" s="69"/>
      <c r="T29" s="33"/>
      <c r="U29" s="33"/>
      <c r="V29" s="33"/>
      <c r="W29" s="33"/>
      <c r="X29" s="33"/>
      <c r="Y29" s="33"/>
      <c r="Z29" s="72"/>
    </row>
    <row r="30" spans="1:26" ht="4.5" customHeight="1" thickBot="1" x14ac:dyDescent="0.25">
      <c r="A30" s="145"/>
      <c r="B30" s="117"/>
      <c r="C30" s="117"/>
      <c r="D30" s="117"/>
      <c r="E30" s="117"/>
      <c r="F30" s="117"/>
      <c r="G30" s="117"/>
      <c r="H30" s="8"/>
      <c r="I30" s="5"/>
      <c r="J30" s="83"/>
      <c r="K30" s="33"/>
      <c r="L30" s="33"/>
      <c r="M30" s="33"/>
      <c r="N30" s="33"/>
      <c r="O30" s="33"/>
      <c r="P30" s="33"/>
      <c r="Q30" s="76"/>
      <c r="S30" s="69"/>
      <c r="T30" s="33"/>
      <c r="U30" s="33"/>
      <c r="V30" s="33"/>
      <c r="W30" s="33"/>
      <c r="X30" s="33"/>
      <c r="Y30" s="33"/>
      <c r="Z30" s="72"/>
    </row>
    <row r="31" spans="1:26" ht="13.5" customHeight="1" x14ac:dyDescent="0.2">
      <c r="A31" s="145"/>
      <c r="B31" s="128" t="s">
        <v>56</v>
      </c>
      <c r="C31" s="113"/>
      <c r="D31" s="113" t="s">
        <v>18</v>
      </c>
      <c r="E31" s="113" t="s">
        <v>17</v>
      </c>
      <c r="F31" s="113"/>
      <c r="G31" s="141" t="s">
        <v>29</v>
      </c>
      <c r="H31" s="8"/>
      <c r="I31" s="5"/>
      <c r="J31" s="83"/>
      <c r="K31" s="33"/>
      <c r="L31" s="33"/>
      <c r="M31" s="33"/>
      <c r="N31" s="33"/>
      <c r="O31" s="33"/>
      <c r="P31" s="33"/>
      <c r="Q31" s="76"/>
      <c r="S31" s="69"/>
      <c r="T31" s="33"/>
      <c r="U31" s="33"/>
      <c r="V31" s="33"/>
      <c r="W31" s="33"/>
      <c r="X31" s="33"/>
      <c r="Y31" s="33"/>
      <c r="Z31" s="72"/>
    </row>
    <row r="32" spans="1:26" ht="15" customHeight="1" x14ac:dyDescent="0.2">
      <c r="A32" s="145"/>
      <c r="B32" s="129"/>
      <c r="C32" s="114"/>
      <c r="D32" s="114"/>
      <c r="E32" s="23" t="s">
        <v>22</v>
      </c>
      <c r="F32" s="23" t="s">
        <v>50</v>
      </c>
      <c r="G32" s="142"/>
      <c r="H32" s="8"/>
      <c r="I32" s="5"/>
      <c r="J32" s="83"/>
      <c r="K32" s="33"/>
      <c r="L32" s="33"/>
      <c r="M32" s="33"/>
      <c r="N32" s="33"/>
      <c r="O32" s="33"/>
      <c r="P32" s="33"/>
      <c r="Q32" s="76"/>
      <c r="S32" s="69"/>
      <c r="T32" s="33"/>
      <c r="U32" s="33"/>
      <c r="V32" s="33"/>
      <c r="W32" s="33"/>
      <c r="X32" s="33"/>
      <c r="Y32" s="33"/>
      <c r="Z32" s="72"/>
    </row>
    <row r="33" spans="1:26" ht="16.5" customHeight="1" thickBot="1" x14ac:dyDescent="0.25">
      <c r="A33" s="145"/>
      <c r="B33" s="130"/>
      <c r="C33" s="115"/>
      <c r="D33" s="115"/>
      <c r="E33" s="22" t="s">
        <v>23</v>
      </c>
      <c r="F33" s="22" t="s">
        <v>51</v>
      </c>
      <c r="G33" s="143"/>
      <c r="H33" s="8"/>
      <c r="I33" s="5"/>
      <c r="J33" s="83"/>
      <c r="K33" s="33"/>
      <c r="L33" s="33"/>
      <c r="M33" s="33"/>
      <c r="N33" s="33"/>
      <c r="O33" s="33"/>
      <c r="P33" s="33"/>
      <c r="Q33" s="76"/>
      <c r="S33" s="69"/>
      <c r="T33" s="33"/>
      <c r="U33" s="33"/>
      <c r="V33" s="33"/>
      <c r="W33" s="33"/>
      <c r="X33" s="33"/>
      <c r="Y33" s="33"/>
      <c r="Z33" s="72"/>
    </row>
    <row r="34" spans="1:26" ht="13.5" thickTop="1" x14ac:dyDescent="0.2">
      <c r="A34" s="145"/>
      <c r="B34" s="116">
        <v>1</v>
      </c>
      <c r="C34" s="12" t="s">
        <v>14</v>
      </c>
      <c r="D34" s="15"/>
      <c r="E34" s="1"/>
      <c r="F34" s="1"/>
      <c r="G34" s="109" t="str">
        <f>IF(AND(E34=0,E35=0,F34=0,F35=0)," ",IF(OR(E34=0,E35=0,F34=0,F35=0),"missing value",(((E34*100/F34)+(E35*100/F35))/2)*$G$29))</f>
        <v xml:space="preserve"> </v>
      </c>
      <c r="H34" s="8"/>
      <c r="I34" s="5"/>
      <c r="J34" s="83"/>
      <c r="K34" s="33"/>
      <c r="L34" s="33"/>
      <c r="M34" s="33"/>
      <c r="N34" s="33"/>
      <c r="O34" s="33"/>
      <c r="P34" s="33"/>
      <c r="Q34" s="76"/>
      <c r="S34" s="69"/>
      <c r="T34" s="33"/>
      <c r="U34" s="33"/>
      <c r="V34" s="33"/>
      <c r="W34" s="33"/>
      <c r="X34" s="33"/>
      <c r="Y34" s="33"/>
      <c r="Z34" s="72"/>
    </row>
    <row r="35" spans="1:26" ht="13.5" thickBot="1" x14ac:dyDescent="0.25">
      <c r="A35" s="145"/>
      <c r="B35" s="107"/>
      <c r="C35" s="13" t="s">
        <v>15</v>
      </c>
      <c r="D35" s="16"/>
      <c r="E35" s="65"/>
      <c r="F35" s="65"/>
      <c r="G35" s="110"/>
      <c r="H35" s="8"/>
      <c r="I35" s="5"/>
      <c r="J35" s="83"/>
      <c r="K35" s="33"/>
      <c r="L35" s="33"/>
      <c r="M35" s="33"/>
      <c r="N35" s="33"/>
      <c r="O35" s="33"/>
      <c r="P35" s="33"/>
      <c r="Q35" s="76"/>
      <c r="S35" s="69"/>
      <c r="T35" s="33"/>
      <c r="U35" s="33"/>
      <c r="V35" s="33"/>
      <c r="W35" s="33"/>
      <c r="X35" s="33"/>
      <c r="Y35" s="33"/>
      <c r="Z35" s="72"/>
    </row>
    <row r="36" spans="1:26" ht="13.5" thickTop="1" x14ac:dyDescent="0.2">
      <c r="A36" s="145"/>
      <c r="B36" s="107">
        <v>2</v>
      </c>
      <c r="C36" s="13" t="s">
        <v>14</v>
      </c>
      <c r="D36" s="16"/>
      <c r="E36" s="2"/>
      <c r="F36" s="2"/>
      <c r="G36" s="109" t="str">
        <f>IF(AND(E36=0,E37=0,F36=0,F37=0)," ",IF(OR(E36=0,E37=0,F36=0,F37=0),"missing value",(((E36*100/F36)+(E37*100/F37))/2)*$G$29))</f>
        <v xml:space="preserve"> </v>
      </c>
      <c r="H36" s="8"/>
      <c r="I36" s="5"/>
      <c r="J36" s="83"/>
      <c r="K36" s="33"/>
      <c r="L36" s="33"/>
      <c r="M36" s="33"/>
      <c r="N36" s="33"/>
      <c r="O36" s="33"/>
      <c r="P36" s="33"/>
      <c r="Q36" s="76"/>
      <c r="S36" s="69"/>
      <c r="T36" s="33"/>
      <c r="U36" s="33"/>
      <c r="V36" s="33"/>
      <c r="W36" s="33"/>
      <c r="X36" s="33"/>
      <c r="Y36" s="33"/>
      <c r="Z36" s="72"/>
    </row>
    <row r="37" spans="1:26" ht="13.5" thickBot="1" x14ac:dyDescent="0.25">
      <c r="A37" s="145"/>
      <c r="B37" s="107"/>
      <c r="C37" s="13" t="s">
        <v>15</v>
      </c>
      <c r="D37" s="16"/>
      <c r="E37" s="2"/>
      <c r="F37" s="2"/>
      <c r="G37" s="110"/>
      <c r="H37" s="8"/>
      <c r="I37" s="5"/>
      <c r="J37" s="83"/>
      <c r="K37" s="33"/>
      <c r="L37" s="33"/>
      <c r="M37" s="33"/>
      <c r="N37" s="33"/>
      <c r="O37" s="33"/>
      <c r="P37" s="33"/>
      <c r="Q37" s="76"/>
      <c r="S37" s="69"/>
      <c r="T37" s="33"/>
      <c r="U37" s="33"/>
      <c r="V37" s="33"/>
      <c r="W37" s="33"/>
      <c r="X37" s="33"/>
      <c r="Y37" s="33"/>
      <c r="Z37" s="72"/>
    </row>
    <row r="38" spans="1:26" ht="13.5" thickTop="1" x14ac:dyDescent="0.2">
      <c r="A38" s="145"/>
      <c r="B38" s="107">
        <v>3</v>
      </c>
      <c r="C38" s="13" t="s">
        <v>14</v>
      </c>
      <c r="D38" s="16"/>
      <c r="E38" s="2"/>
      <c r="F38" s="2"/>
      <c r="G38" s="109" t="str">
        <f>IF(AND(E38=0,E39=0,F38=0,F39=0)," ",IF(OR(E38=0,E39=0,F38=0,F39=0),"missing value",(((E38*100/F38)+(E39*100/F39))/2)*$G$29))</f>
        <v xml:space="preserve"> </v>
      </c>
      <c r="H38" s="8"/>
      <c r="I38" s="5"/>
      <c r="J38" s="83"/>
      <c r="K38" s="33"/>
      <c r="L38" s="33"/>
      <c r="M38" s="33"/>
      <c r="N38" s="33"/>
      <c r="O38" s="33"/>
      <c r="P38" s="33"/>
      <c r="Q38" s="76"/>
      <c r="S38" s="69"/>
      <c r="T38" s="33"/>
      <c r="U38" s="33"/>
      <c r="V38" s="33"/>
      <c r="W38" s="33"/>
      <c r="X38" s="33"/>
      <c r="Y38" s="33"/>
      <c r="Z38" s="72"/>
    </row>
    <row r="39" spans="1:26" ht="13.5" thickBot="1" x14ac:dyDescent="0.25">
      <c r="A39" s="145"/>
      <c r="B39" s="107"/>
      <c r="C39" s="13" t="s">
        <v>15</v>
      </c>
      <c r="D39" s="16"/>
      <c r="E39" s="2"/>
      <c r="F39" s="2"/>
      <c r="G39" s="110"/>
      <c r="H39" s="8"/>
      <c r="I39" s="5"/>
      <c r="J39" s="83"/>
      <c r="K39" s="33"/>
      <c r="L39" s="33"/>
      <c r="M39" s="33"/>
      <c r="N39" s="33"/>
      <c r="O39" s="33"/>
      <c r="P39" s="33"/>
      <c r="Q39" s="76"/>
      <c r="S39" s="69"/>
      <c r="T39" s="33"/>
      <c r="U39" s="33"/>
      <c r="V39" s="33"/>
      <c r="W39" s="33"/>
      <c r="X39" s="33"/>
      <c r="Y39" s="33"/>
      <c r="Z39" s="72"/>
    </row>
    <row r="40" spans="1:26" ht="13.5" thickTop="1" x14ac:dyDescent="0.2">
      <c r="A40" s="145"/>
      <c r="B40" s="107">
        <v>4</v>
      </c>
      <c r="C40" s="13" t="s">
        <v>14</v>
      </c>
      <c r="D40" s="16"/>
      <c r="E40" s="2"/>
      <c r="F40" s="2"/>
      <c r="G40" s="109" t="str">
        <f>IF(AND(E40=0,E41=0,F40=0,F41=0)," ",IF(OR(E40=0,E41=0,F40=0,F41=0),"missing value",(((E40*100/F40)+(E41*100/F41))/2)*$G$29))</f>
        <v xml:space="preserve"> </v>
      </c>
      <c r="H40" s="8"/>
      <c r="I40" s="5"/>
      <c r="J40" s="83"/>
      <c r="K40" s="33"/>
      <c r="L40" s="33"/>
      <c r="M40" s="33"/>
      <c r="N40" s="33"/>
      <c r="O40" s="33"/>
      <c r="P40" s="33"/>
      <c r="Q40" s="76"/>
      <c r="S40" s="69"/>
      <c r="T40" s="33"/>
      <c r="U40" s="33"/>
      <c r="V40" s="33"/>
      <c r="W40" s="33"/>
      <c r="X40" s="33"/>
      <c r="Y40" s="33"/>
      <c r="Z40" s="72"/>
    </row>
    <row r="41" spans="1:26" ht="13.5" thickBot="1" x14ac:dyDescent="0.25">
      <c r="A41" s="145"/>
      <c r="B41" s="107"/>
      <c r="C41" s="13" t="s">
        <v>15</v>
      </c>
      <c r="D41" s="16"/>
      <c r="E41" s="2"/>
      <c r="F41" s="2"/>
      <c r="G41" s="110"/>
      <c r="H41" s="8"/>
      <c r="I41" s="5"/>
      <c r="J41" s="83"/>
      <c r="K41" s="33"/>
      <c r="L41" s="33"/>
      <c r="M41" s="33"/>
      <c r="N41" s="33"/>
      <c r="O41" s="33"/>
      <c r="P41" s="33"/>
      <c r="Q41" s="76"/>
      <c r="S41" s="69"/>
      <c r="T41" s="33"/>
      <c r="U41" s="33"/>
      <c r="V41" s="33"/>
      <c r="W41" s="33"/>
      <c r="X41" s="33"/>
      <c r="Y41" s="33"/>
      <c r="Z41" s="72"/>
    </row>
    <row r="42" spans="1:26" ht="14.25" thickTop="1" thickBot="1" x14ac:dyDescent="0.25">
      <c r="A42" s="145"/>
      <c r="B42" s="107">
        <v>5</v>
      </c>
      <c r="C42" s="13" t="s">
        <v>14</v>
      </c>
      <c r="D42" s="16"/>
      <c r="E42" s="2"/>
      <c r="F42" s="2"/>
      <c r="G42" s="109" t="str">
        <f>IF(AND(E42=0,E43=0,F42=0,F43=0)," ",IF(OR(E42=0,E43=0,F42=0,F43=0),"missing value",(((E42*100/F42)+(E43*100/F43))/2)*$G$29))</f>
        <v xml:space="preserve"> </v>
      </c>
      <c r="H42" s="8"/>
      <c r="I42" s="5"/>
      <c r="J42" s="83"/>
      <c r="K42" s="46" t="s">
        <v>45</v>
      </c>
      <c r="L42" s="87" t="str">
        <f>IF(P16=0,(IF(OR(L16=0,M16=0,N16=0,O16=0),IF(L16=0,(IF(OR(P16=0,M16=0,N16=0,O16=0)," ",SLOPE(M16:P17,M14:P15)))),SLOPE(L16:O17,L14:O15))),IF(OR(M16=0,N16=0,O16=0)," ",SLOPE(L16:P17,L14:P15)))</f>
        <v xml:space="preserve"> </v>
      </c>
      <c r="M42" s="33"/>
      <c r="N42" s="33"/>
      <c r="O42" s="33"/>
      <c r="P42" s="47"/>
      <c r="Q42" s="76"/>
      <c r="S42" s="69"/>
      <c r="T42" s="63"/>
      <c r="U42" s="70"/>
      <c r="V42" s="33"/>
      <c r="W42" s="33"/>
      <c r="X42" s="33"/>
      <c r="Y42" s="47"/>
      <c r="Z42" s="72"/>
    </row>
    <row r="43" spans="1:26" ht="13.5" thickBot="1" x14ac:dyDescent="0.25">
      <c r="A43" s="145"/>
      <c r="B43" s="107"/>
      <c r="C43" s="13" t="s">
        <v>15</v>
      </c>
      <c r="D43" s="16"/>
      <c r="E43" s="2"/>
      <c r="F43" s="2"/>
      <c r="G43" s="110"/>
      <c r="H43" s="8"/>
      <c r="I43" s="5"/>
      <c r="J43" s="83"/>
      <c r="K43" s="48" t="s">
        <v>46</v>
      </c>
      <c r="L43" s="87"/>
      <c r="M43" s="33"/>
      <c r="N43" s="33"/>
      <c r="O43" s="33"/>
      <c r="P43" s="47"/>
      <c r="Q43" s="76"/>
      <c r="S43" s="69"/>
      <c r="T43" s="63"/>
      <c r="U43" s="70"/>
      <c r="V43" s="33"/>
      <c r="W43" s="33"/>
      <c r="X43" s="33"/>
      <c r="Y43" s="47"/>
      <c r="Z43" s="72"/>
    </row>
    <row r="44" spans="1:26" ht="15.75" thickTop="1" thickBot="1" x14ac:dyDescent="0.25">
      <c r="A44" s="145"/>
      <c r="B44" s="107">
        <v>6</v>
      </c>
      <c r="C44" s="13" t="s">
        <v>14</v>
      </c>
      <c r="D44" s="16"/>
      <c r="E44" s="2"/>
      <c r="F44" s="2"/>
      <c r="G44" s="109" t="str">
        <f>IF(AND(E44=0,E45=0,F44=0,F45=0)," ",IF(OR(E44=0,E45=0,F44=0,F45=0),"missing value",(((E44*100/F44)+(E45*100/F45))/2)*$G$29))</f>
        <v xml:space="preserve"> </v>
      </c>
      <c r="H44" s="8"/>
      <c r="I44" s="5"/>
      <c r="J44" s="83"/>
      <c r="K44" s="49" t="s">
        <v>47</v>
      </c>
      <c r="L44" s="88" t="str">
        <f>IF(P16=0,(IF(OR(L16=0,M16=0,N16=0,O16=0),IF(L16=0,(IF(OR(P16=0,M16=0,N16=0,O16=0)," ",RSQ(M16:P17,M14:P15)))),RSQ(L16:O17,L14:O15))),IF(OR(M16=0,N16=0,O16=0)," ",RSQ(L16:P17,L14:P15)))</f>
        <v xml:space="preserve"> </v>
      </c>
      <c r="M44" s="33"/>
      <c r="N44" s="33"/>
      <c r="O44" s="33"/>
      <c r="P44" s="47"/>
      <c r="Q44" s="76"/>
      <c r="S44" s="69"/>
      <c r="T44" s="63"/>
      <c r="U44" s="70"/>
      <c r="V44" s="33"/>
      <c r="W44" s="33"/>
      <c r="X44" s="33"/>
      <c r="Y44" s="47"/>
      <c r="Z44" s="72"/>
    </row>
    <row r="45" spans="1:26" ht="15" thickBot="1" x14ac:dyDescent="0.25">
      <c r="A45" s="145"/>
      <c r="B45" s="108"/>
      <c r="C45" s="14" t="s">
        <v>15</v>
      </c>
      <c r="D45" s="17"/>
      <c r="E45" s="3"/>
      <c r="F45" s="3"/>
      <c r="G45" s="110"/>
      <c r="H45" s="8"/>
      <c r="I45" s="5"/>
      <c r="J45" s="83"/>
      <c r="K45" s="50" t="s">
        <v>48</v>
      </c>
      <c r="L45" s="88"/>
      <c r="M45" s="33"/>
      <c r="N45" s="33"/>
      <c r="O45" s="33"/>
      <c r="P45" s="47"/>
      <c r="Q45" s="76"/>
      <c r="S45" s="69"/>
      <c r="T45" s="63"/>
      <c r="U45" s="70"/>
      <c r="V45" s="33"/>
      <c r="W45" s="33"/>
      <c r="X45" s="33"/>
      <c r="Y45" s="47"/>
      <c r="Z45" s="72"/>
    </row>
    <row r="46" spans="1:26" ht="12.75" customHeight="1" x14ac:dyDescent="0.2">
      <c r="A46" s="145"/>
      <c r="B46" s="18"/>
      <c r="C46" s="18"/>
      <c r="D46" s="18"/>
      <c r="E46" s="18"/>
      <c r="F46" s="18"/>
      <c r="G46" s="18"/>
      <c r="H46" s="8"/>
      <c r="I46" s="5"/>
      <c r="J46" s="83"/>
      <c r="K46" s="33"/>
      <c r="L46" s="33"/>
      <c r="M46" s="33"/>
      <c r="N46" s="33"/>
      <c r="O46" s="33"/>
      <c r="P46" s="47"/>
      <c r="Q46" s="76"/>
      <c r="S46" s="69"/>
      <c r="T46" s="33"/>
      <c r="U46" s="33"/>
      <c r="V46" s="33"/>
      <c r="W46" s="33"/>
      <c r="X46" s="33"/>
      <c r="Y46" s="47"/>
      <c r="Z46" s="72"/>
    </row>
    <row r="47" spans="1:26" ht="14.25" customHeight="1" x14ac:dyDescent="0.2">
      <c r="A47" s="145"/>
      <c r="B47" s="4" t="s">
        <v>24</v>
      </c>
      <c r="C47" s="4"/>
      <c r="D47" s="4"/>
      <c r="E47" s="4"/>
      <c r="F47" s="4"/>
      <c r="G47" s="4"/>
      <c r="H47" s="8"/>
      <c r="I47" s="5"/>
      <c r="J47" s="83"/>
      <c r="K47" s="33"/>
      <c r="L47" s="33"/>
      <c r="M47" s="33"/>
      <c r="N47" s="33"/>
      <c r="O47" s="33"/>
      <c r="P47" s="47"/>
      <c r="Q47" s="76"/>
      <c r="R47" s="52"/>
      <c r="S47" s="69"/>
      <c r="T47" s="33"/>
      <c r="U47" s="33"/>
      <c r="V47" s="33"/>
      <c r="W47" s="33"/>
      <c r="X47" s="33"/>
      <c r="Y47" s="47"/>
      <c r="Z47" s="72"/>
    </row>
    <row r="48" spans="1:26" ht="14.25" customHeight="1" x14ac:dyDescent="0.2">
      <c r="A48" s="145"/>
      <c r="B48" s="4" t="s">
        <v>28</v>
      </c>
      <c r="C48" s="4"/>
      <c r="D48" s="4"/>
      <c r="E48" s="4"/>
      <c r="F48" s="4"/>
      <c r="G48" s="4"/>
      <c r="H48" s="8"/>
      <c r="I48" s="5"/>
      <c r="J48" s="83"/>
      <c r="K48" s="33"/>
      <c r="L48" s="33"/>
      <c r="M48" s="33"/>
      <c r="N48" s="33"/>
      <c r="O48" s="33"/>
      <c r="P48" s="33"/>
      <c r="Q48" s="76"/>
      <c r="S48" s="69"/>
      <c r="T48" s="33"/>
      <c r="U48" s="33"/>
      <c r="V48" s="33"/>
      <c r="W48" s="33"/>
      <c r="X48" s="33"/>
      <c r="Y48" s="33"/>
      <c r="Z48" s="72"/>
    </row>
    <row r="49" spans="1:28" ht="14.25" customHeight="1" x14ac:dyDescent="0.2">
      <c r="A49" s="145"/>
      <c r="B49" s="5"/>
      <c r="C49" s="5"/>
      <c r="D49" s="5"/>
      <c r="E49" s="5"/>
      <c r="F49" s="5"/>
      <c r="G49" s="5"/>
      <c r="H49" s="8"/>
      <c r="I49" s="5"/>
      <c r="J49" s="83"/>
      <c r="K49" s="52"/>
      <c r="L49" s="52"/>
      <c r="M49" s="52"/>
      <c r="N49" s="52"/>
      <c r="O49" s="52"/>
      <c r="P49" s="52"/>
      <c r="Q49" s="76"/>
      <c r="S49" s="69"/>
      <c r="T49" s="52"/>
      <c r="U49" s="52"/>
      <c r="V49" s="52"/>
      <c r="W49" s="52"/>
      <c r="X49" s="52"/>
      <c r="Y49" s="52"/>
      <c r="Z49" s="72"/>
    </row>
    <row r="50" spans="1:28" ht="14.25" customHeight="1" x14ac:dyDescent="0.2">
      <c r="A50" s="145"/>
      <c r="B50" s="4" t="s">
        <v>57</v>
      </c>
      <c r="C50" s="4"/>
      <c r="D50" s="4"/>
      <c r="E50" s="4"/>
      <c r="F50" s="4"/>
      <c r="G50" s="4"/>
      <c r="H50" s="8"/>
      <c r="I50" s="5"/>
      <c r="J50" s="83"/>
      <c r="K50" s="52"/>
      <c r="L50" s="52"/>
      <c r="M50" s="52"/>
      <c r="N50" s="52"/>
      <c r="O50" s="52"/>
      <c r="P50" s="52"/>
      <c r="Q50" s="76"/>
      <c r="S50" s="69"/>
      <c r="T50" s="52"/>
      <c r="U50" s="52"/>
      <c r="V50" s="52"/>
      <c r="W50" s="52"/>
      <c r="X50" s="52"/>
      <c r="Y50" s="52"/>
      <c r="Z50" s="72"/>
    </row>
    <row r="51" spans="1:28" ht="14.25" customHeight="1" x14ac:dyDescent="0.2">
      <c r="A51" s="145"/>
      <c r="B51" s="4" t="s">
        <v>58</v>
      </c>
      <c r="C51" s="4"/>
      <c r="D51" s="4"/>
      <c r="E51" s="4"/>
      <c r="F51" s="4"/>
      <c r="G51" s="4"/>
      <c r="H51" s="8"/>
      <c r="I51" s="5"/>
      <c r="J51" s="83"/>
      <c r="K51" s="52"/>
      <c r="L51" s="52"/>
      <c r="M51" s="52"/>
      <c r="N51" s="52"/>
      <c r="O51" s="52"/>
      <c r="P51" s="52"/>
      <c r="Q51" s="76"/>
      <c r="S51" s="69"/>
      <c r="T51" s="52"/>
      <c r="U51" s="52"/>
      <c r="V51" s="52"/>
      <c r="W51" s="52"/>
      <c r="X51" s="52"/>
      <c r="Y51" s="52"/>
      <c r="Z51" s="72"/>
    </row>
    <row r="52" spans="1:28" ht="14.25" customHeight="1" x14ac:dyDescent="0.2">
      <c r="A52" s="145"/>
      <c r="B52" s="5"/>
      <c r="C52" s="5"/>
      <c r="D52" s="5"/>
      <c r="E52" s="5"/>
      <c r="F52" s="5"/>
      <c r="G52" s="5"/>
      <c r="H52" s="55"/>
      <c r="I52" s="5"/>
      <c r="J52" s="83"/>
      <c r="K52" s="51"/>
      <c r="L52" s="51"/>
      <c r="M52" s="51"/>
      <c r="N52" s="51"/>
      <c r="O52" s="51"/>
      <c r="P52" s="33"/>
      <c r="Q52" s="76"/>
      <c r="S52" s="69"/>
      <c r="T52" s="59"/>
      <c r="U52" s="59"/>
      <c r="V52" s="59"/>
      <c r="W52" s="59"/>
      <c r="X52" s="59"/>
      <c r="Y52" s="33"/>
      <c r="Z52" s="72"/>
    </row>
    <row r="53" spans="1:28" x14ac:dyDescent="0.2">
      <c r="A53" s="145"/>
      <c r="B53" s="5"/>
      <c r="C53" s="5"/>
      <c r="D53" s="5"/>
      <c r="E53" s="5"/>
      <c r="F53" s="5"/>
      <c r="G53" s="5"/>
      <c r="H53" s="8"/>
      <c r="I53" s="5"/>
      <c r="J53" s="83"/>
      <c r="K53" s="51"/>
      <c r="L53" s="51"/>
      <c r="M53" s="51"/>
      <c r="N53" s="51"/>
      <c r="O53" s="51"/>
      <c r="P53" s="33"/>
      <c r="Q53" s="76"/>
      <c r="S53" s="69"/>
      <c r="T53" s="59"/>
      <c r="U53" s="59"/>
      <c r="V53" s="59"/>
      <c r="W53" s="59"/>
      <c r="X53" s="59"/>
      <c r="Y53" s="33"/>
      <c r="Z53" s="72"/>
    </row>
    <row r="54" spans="1:28" ht="12" customHeight="1" x14ac:dyDescent="0.2">
      <c r="A54" s="145"/>
      <c r="B54" s="19" t="s">
        <v>7</v>
      </c>
      <c r="C54" s="19"/>
      <c r="D54" s="19"/>
      <c r="E54" s="19"/>
      <c r="F54" s="19"/>
      <c r="G54" s="19"/>
      <c r="H54" s="8"/>
      <c r="I54" s="5"/>
      <c r="J54" s="83"/>
      <c r="K54" s="68" t="s">
        <v>7</v>
      </c>
      <c r="L54" s="68"/>
      <c r="M54" s="68"/>
      <c r="N54" s="68"/>
      <c r="O54" s="68"/>
      <c r="P54" s="33"/>
      <c r="Q54" s="76"/>
      <c r="S54" s="69"/>
      <c r="T54" s="68"/>
      <c r="U54" s="68"/>
      <c r="V54" s="68"/>
      <c r="W54" s="68"/>
      <c r="X54" s="68"/>
      <c r="Y54" s="33"/>
      <c r="Z54" s="72"/>
      <c r="AB54" s="57"/>
    </row>
    <row r="55" spans="1:28" ht="12" customHeight="1" x14ac:dyDescent="0.2">
      <c r="A55" s="145"/>
      <c r="B55" s="19" t="s">
        <v>6</v>
      </c>
      <c r="C55" s="19"/>
      <c r="D55" s="19"/>
      <c r="E55" s="19"/>
      <c r="F55" s="19"/>
      <c r="G55" s="19"/>
      <c r="H55" s="8"/>
      <c r="I55" s="5"/>
      <c r="J55" s="83"/>
      <c r="K55" s="68" t="s">
        <v>6</v>
      </c>
      <c r="L55" s="68"/>
      <c r="M55" s="68"/>
      <c r="N55" s="68"/>
      <c r="O55" s="68"/>
      <c r="P55" s="33"/>
      <c r="Q55" s="76"/>
      <c r="S55" s="69"/>
      <c r="T55" s="68"/>
      <c r="U55" s="68"/>
      <c r="V55" s="68"/>
      <c r="W55" s="68"/>
      <c r="X55" s="68"/>
      <c r="Y55" s="33"/>
      <c r="Z55" s="72"/>
    </row>
    <row r="56" spans="1:28" ht="12" customHeight="1" x14ac:dyDescent="0.2">
      <c r="A56" s="145"/>
      <c r="B56" s="19" t="s">
        <v>54</v>
      </c>
      <c r="C56" s="19"/>
      <c r="D56" s="19"/>
      <c r="E56" s="19"/>
      <c r="F56" s="19"/>
      <c r="G56" s="19"/>
      <c r="H56" s="8"/>
      <c r="I56" s="5"/>
      <c r="J56" s="83"/>
      <c r="K56" s="68" t="s">
        <v>54</v>
      </c>
      <c r="L56" s="68"/>
      <c r="M56" s="68"/>
      <c r="N56" s="68"/>
      <c r="O56" s="68"/>
      <c r="P56" s="33"/>
      <c r="Q56" s="76"/>
      <c r="S56" s="69"/>
      <c r="T56" s="68"/>
      <c r="U56" s="68"/>
      <c r="V56" s="68"/>
      <c r="W56" s="68"/>
      <c r="X56" s="68"/>
      <c r="Y56" s="33"/>
      <c r="Z56" s="72"/>
    </row>
    <row r="57" spans="1:28" ht="9" customHeight="1" thickBot="1" x14ac:dyDescent="0.25">
      <c r="A57" s="146"/>
      <c r="B57" s="20"/>
      <c r="C57" s="20"/>
      <c r="D57" s="20"/>
      <c r="E57" s="20"/>
      <c r="F57" s="20"/>
      <c r="G57" s="5"/>
      <c r="H57" s="56"/>
      <c r="I57" s="5"/>
      <c r="J57" s="84"/>
      <c r="K57" s="77"/>
      <c r="L57" s="77"/>
      <c r="M57" s="77"/>
      <c r="N57" s="77"/>
      <c r="O57" s="77"/>
      <c r="P57" s="77"/>
      <c r="Q57" s="54"/>
      <c r="S57" s="69"/>
      <c r="T57" s="69"/>
      <c r="U57" s="69"/>
      <c r="V57" s="69"/>
      <c r="W57" s="69"/>
      <c r="X57" s="69"/>
      <c r="Y57" s="69"/>
      <c r="Z57" s="52"/>
    </row>
    <row r="58" spans="1:28" ht="13.5" thickTop="1" x14ac:dyDescent="0.2">
      <c r="G58" s="53"/>
      <c r="J58" s="53"/>
      <c r="Q58" s="52"/>
      <c r="S58" s="52"/>
      <c r="Z58" s="52"/>
    </row>
  </sheetData>
  <sheetProtection algorithmName="SHA-512" hashValue="IJf6NVSLQENwVZVXy+YdAgwtP5R7AwiE+CGl8loDBSy2bR746A75dS8nLML0V58dCecXCnF+ugZmMtcCgeOCVA==" saltValue="vwrkQHIHfZgBd/UavI6Heg==" spinCount="100000" sheet="1" objects="1" scenarios="1"/>
  <mergeCells count="99">
    <mergeCell ref="Y16:Y17"/>
    <mergeCell ref="X16:X17"/>
    <mergeCell ref="A1:A57"/>
    <mergeCell ref="B21:F21"/>
    <mergeCell ref="B22:F22"/>
    <mergeCell ref="B23:F23"/>
    <mergeCell ref="B24:F24"/>
    <mergeCell ref="B1:G1"/>
    <mergeCell ref="B9:C9"/>
    <mergeCell ref="B10:C10"/>
    <mergeCell ref="B11:C11"/>
    <mergeCell ref="B12:C12"/>
    <mergeCell ref="D9:G9"/>
    <mergeCell ref="B8:C8"/>
    <mergeCell ref="D10:G10"/>
    <mergeCell ref="B6:G6"/>
    <mergeCell ref="B3:G3"/>
    <mergeCell ref="B5:G5"/>
    <mergeCell ref="E31:F31"/>
    <mergeCell ref="B14:F14"/>
    <mergeCell ref="B25:F25"/>
    <mergeCell ref="D7:G7"/>
    <mergeCell ref="B16:F16"/>
    <mergeCell ref="B17:F17"/>
    <mergeCell ref="B19:F19"/>
    <mergeCell ref="B28:F28"/>
    <mergeCell ref="D8:G8"/>
    <mergeCell ref="B7:C7"/>
    <mergeCell ref="G31:G33"/>
    <mergeCell ref="B20:G20"/>
    <mergeCell ref="B27:F27"/>
    <mergeCell ref="B26:F26"/>
    <mergeCell ref="D12:G12"/>
    <mergeCell ref="D11:G11"/>
    <mergeCell ref="G42:G43"/>
    <mergeCell ref="G34:G35"/>
    <mergeCell ref="B15:F15"/>
    <mergeCell ref="B31:C33"/>
    <mergeCell ref="B13:G13"/>
    <mergeCell ref="B18:F18"/>
    <mergeCell ref="B44:B45"/>
    <mergeCell ref="G40:G41"/>
    <mergeCell ref="B29:F29"/>
    <mergeCell ref="D31:D33"/>
    <mergeCell ref="G36:G37"/>
    <mergeCell ref="G38:G39"/>
    <mergeCell ref="G44:G45"/>
    <mergeCell ref="B34:B35"/>
    <mergeCell ref="B36:B37"/>
    <mergeCell ref="B38:B39"/>
    <mergeCell ref="B40:B41"/>
    <mergeCell ref="B42:B43"/>
    <mergeCell ref="B30:G30"/>
    <mergeCell ref="J1:J57"/>
    <mergeCell ref="P16:P17"/>
    <mergeCell ref="L42:L43"/>
    <mergeCell ref="L44:L45"/>
    <mergeCell ref="K1:P1"/>
    <mergeCell ref="L12:L13"/>
    <mergeCell ref="M12:M13"/>
    <mergeCell ref="N12:N13"/>
    <mergeCell ref="O12:O13"/>
    <mergeCell ref="P12:P13"/>
    <mergeCell ref="L14:L15"/>
    <mergeCell ref="M14:M15"/>
    <mergeCell ref="N14:N15"/>
    <mergeCell ref="O14:O15"/>
    <mergeCell ref="P14:P15"/>
    <mergeCell ref="L16:L17"/>
    <mergeCell ref="Q1:Q56"/>
    <mergeCell ref="K56:O56"/>
    <mergeCell ref="K57:P57"/>
    <mergeCell ref="K55:O55"/>
    <mergeCell ref="K54:O54"/>
    <mergeCell ref="M16:M17"/>
    <mergeCell ref="N16:N17"/>
    <mergeCell ref="O16:O17"/>
    <mergeCell ref="S1:S57"/>
    <mergeCell ref="T1:Y1"/>
    <mergeCell ref="Z1:Z56"/>
    <mergeCell ref="U12:U13"/>
    <mergeCell ref="V12:V13"/>
    <mergeCell ref="W12:W13"/>
    <mergeCell ref="X12:X13"/>
    <mergeCell ref="Y12:Y13"/>
    <mergeCell ref="U14:U15"/>
    <mergeCell ref="V14:V15"/>
    <mergeCell ref="W14:W15"/>
    <mergeCell ref="X14:X15"/>
    <mergeCell ref="Y14:Y15"/>
    <mergeCell ref="U16:U17"/>
    <mergeCell ref="V16:V17"/>
    <mergeCell ref="W16:W17"/>
    <mergeCell ref="T55:X55"/>
    <mergeCell ref="T56:X56"/>
    <mergeCell ref="T57:Y57"/>
    <mergeCell ref="U42:U43"/>
    <mergeCell ref="U44:U45"/>
    <mergeCell ref="T54:X5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CONGEN Biotechnologie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f.waldherr</dc:creator>
  <cp:lastModifiedBy>Monique Zeh</cp:lastModifiedBy>
  <cp:lastPrinted>2026-10-27T09:10:13Z</cp:lastPrinted>
  <dcterms:created xsi:type="dcterms:W3CDTF">2011-01-13T13:53:52Z</dcterms:created>
  <dcterms:modified xsi:type="dcterms:W3CDTF">2026-10-28T09:45:58Z</dcterms:modified>
</cp:coreProperties>
</file>